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9765" windowHeight="9885" activeTab="0"/>
  </bookViews>
  <sheets>
    <sheet name="Tables" sheetId="1" r:id="rId1"/>
    <sheet name="Graphs" sheetId="2" r:id="rId2"/>
  </sheets>
  <definedNames>
    <definedName name="_xlnm.Print_Area" localSheetId="1">'Graphs'!$A$1:$I$56</definedName>
    <definedName name="_xlnm.Print_Area" localSheetId="0">'Tables'!$A$1:$H$19</definedName>
  </definedNames>
  <calcPr fullCalcOnLoad="1"/>
</workbook>
</file>

<file path=xl/sharedStrings.xml><?xml version="1.0" encoding="utf-8"?>
<sst xmlns="http://schemas.openxmlformats.org/spreadsheetml/2006/main" count="30" uniqueCount="24">
  <si>
    <r>
      <t xml:space="preserve">Mean = </t>
    </r>
    <r>
      <rPr>
        <sz val="12"/>
        <color indexed="8"/>
        <rFont val="Symbol"/>
        <family val="1"/>
      </rPr>
      <t>m</t>
    </r>
    <r>
      <rPr>
        <sz val="12"/>
        <color indexed="8"/>
        <rFont val="Times New Roman"/>
        <family val="1"/>
      </rPr>
      <t xml:space="preserve"> = </t>
    </r>
  </si>
  <si>
    <r>
      <t xml:space="preserve">Standard deviation = </t>
    </r>
    <r>
      <rPr>
        <sz val="12"/>
        <color indexed="8"/>
        <rFont val="Symbol"/>
        <family val="1"/>
      </rPr>
      <t>s</t>
    </r>
    <r>
      <rPr>
        <sz val="12"/>
        <color indexed="8"/>
        <rFont val="Times New Roman"/>
        <family val="1"/>
      </rPr>
      <t xml:space="preserve"> = </t>
    </r>
  </si>
  <si>
    <t>x</t>
  </si>
  <si>
    <r>
      <t>F</t>
    </r>
    <r>
      <rPr>
        <sz val="12"/>
        <color indexed="8"/>
        <rFont val="Times New Roman"/>
        <family val="1"/>
      </rPr>
      <t>(</t>
    </r>
    <r>
      <rPr>
        <i/>
        <sz val="12"/>
        <color indexed="8"/>
        <rFont val="Times New Roman"/>
        <family val="1"/>
      </rPr>
      <t>x</t>
    </r>
    <r>
      <rPr>
        <sz val="12"/>
        <color indexed="8"/>
        <rFont val="Times New Roman"/>
        <family val="1"/>
      </rPr>
      <t>)</t>
    </r>
  </si>
  <si>
    <t>Adjust the numbers in the boxes as you wish.</t>
  </si>
  <si>
    <t>a</t>
  </si>
  <si>
    <t>b</t>
  </si>
  <si>
    <r>
      <t xml:space="preserve">Finds  </t>
    </r>
    <r>
      <rPr>
        <i/>
        <sz val="12"/>
        <color indexed="8"/>
        <rFont val="Times New Roman"/>
        <family val="1"/>
      </rPr>
      <t>F</t>
    </r>
    <r>
      <rPr>
        <sz val="12"/>
        <color indexed="8"/>
        <rFont val="Times New Roman"/>
        <family val="1"/>
      </rPr>
      <t>(</t>
    </r>
    <r>
      <rPr>
        <i/>
        <sz val="12"/>
        <color indexed="8"/>
        <rFont val="Times New Roman"/>
        <family val="1"/>
      </rPr>
      <t>x</t>
    </r>
    <r>
      <rPr>
        <sz val="12"/>
        <color indexed="8"/>
        <rFont val="Times New Roman"/>
        <family val="1"/>
      </rPr>
      <t>)  =  P[</t>
    </r>
    <r>
      <rPr>
        <i/>
        <sz val="12"/>
        <color indexed="8"/>
        <rFont val="Times New Roman"/>
        <family val="1"/>
      </rPr>
      <t>X</t>
    </r>
    <r>
      <rPr>
        <sz val="12"/>
        <color indexed="8"/>
        <rFont val="Times New Roman"/>
        <family val="1"/>
      </rPr>
      <t xml:space="preserve"> &lt; </t>
    </r>
    <r>
      <rPr>
        <i/>
        <sz val="12"/>
        <color indexed="8"/>
        <rFont val="Times New Roman"/>
        <family val="1"/>
      </rPr>
      <t>x</t>
    </r>
    <r>
      <rPr>
        <sz val="12"/>
        <color indexed="8"/>
        <rFont val="Times New Roman"/>
        <family val="1"/>
      </rPr>
      <t>]   and   P[</t>
    </r>
    <r>
      <rPr>
        <i/>
        <sz val="12"/>
        <color indexed="8"/>
        <rFont val="Times New Roman"/>
        <family val="1"/>
      </rPr>
      <t>a</t>
    </r>
    <r>
      <rPr>
        <sz val="12"/>
        <color indexed="8"/>
        <rFont val="Times New Roman"/>
        <family val="1"/>
      </rPr>
      <t xml:space="preserve"> &lt; </t>
    </r>
    <r>
      <rPr>
        <i/>
        <sz val="12"/>
        <color indexed="8"/>
        <rFont val="Times New Roman"/>
        <family val="1"/>
      </rPr>
      <t>X</t>
    </r>
    <r>
      <rPr>
        <sz val="12"/>
        <color indexed="8"/>
        <rFont val="Times New Roman"/>
        <family val="1"/>
      </rPr>
      <t xml:space="preserve"> &lt; </t>
    </r>
    <r>
      <rPr>
        <i/>
        <sz val="12"/>
        <color indexed="8"/>
        <rFont val="Times New Roman"/>
        <family val="1"/>
      </rPr>
      <t>b</t>
    </r>
    <r>
      <rPr>
        <sz val="12"/>
        <color indexed="8"/>
        <rFont val="Times New Roman"/>
        <family val="1"/>
      </rPr>
      <t>]</t>
    </r>
  </si>
  <si>
    <r>
      <t>P[</t>
    </r>
    <r>
      <rPr>
        <i/>
        <sz val="12"/>
        <color indexed="8"/>
        <rFont val="Times New Roman"/>
        <family val="1"/>
      </rPr>
      <t>a</t>
    </r>
    <r>
      <rPr>
        <sz val="12"/>
        <color indexed="8"/>
        <rFont val="Times New Roman"/>
        <family val="1"/>
      </rPr>
      <t xml:space="preserve"> &lt; </t>
    </r>
    <r>
      <rPr>
        <i/>
        <sz val="12"/>
        <color indexed="8"/>
        <rFont val="Times New Roman"/>
        <family val="1"/>
      </rPr>
      <t>X</t>
    </r>
    <r>
      <rPr>
        <sz val="12"/>
        <color indexed="8"/>
        <rFont val="Times New Roman"/>
        <family val="1"/>
      </rPr>
      <t xml:space="preserve"> &lt; </t>
    </r>
    <r>
      <rPr>
        <i/>
        <sz val="12"/>
        <color indexed="8"/>
        <rFont val="Times New Roman"/>
        <family val="1"/>
      </rPr>
      <t>b</t>
    </r>
    <r>
      <rPr>
        <sz val="12"/>
        <color indexed="8"/>
        <rFont val="Times New Roman"/>
        <family val="1"/>
      </rPr>
      <t xml:space="preserve">] = </t>
    </r>
    <r>
      <rPr>
        <i/>
        <sz val="12"/>
        <color indexed="8"/>
        <rFont val="Times New Roman"/>
        <family val="1"/>
      </rPr>
      <t>F</t>
    </r>
    <r>
      <rPr>
        <sz val="12"/>
        <color indexed="8"/>
        <rFont val="Times New Roman"/>
        <family val="1"/>
      </rPr>
      <t>(</t>
    </r>
    <r>
      <rPr>
        <i/>
        <sz val="12"/>
        <color indexed="8"/>
        <rFont val="Times New Roman"/>
        <family val="1"/>
      </rPr>
      <t>b</t>
    </r>
    <r>
      <rPr>
        <sz val="12"/>
        <color indexed="8"/>
        <rFont val="Times New Roman"/>
        <family val="1"/>
      </rPr>
      <t xml:space="preserve">) </t>
    </r>
    <r>
      <rPr>
        <sz val="12"/>
        <color indexed="8"/>
        <rFont val="Symbol"/>
        <family val="1"/>
      </rPr>
      <t>-</t>
    </r>
    <r>
      <rPr>
        <sz val="12"/>
        <color indexed="8"/>
        <rFont val="Times New Roman"/>
        <family val="1"/>
      </rPr>
      <t xml:space="preserve"> </t>
    </r>
    <r>
      <rPr>
        <i/>
        <sz val="12"/>
        <color indexed="8"/>
        <rFont val="Times New Roman"/>
        <family val="1"/>
      </rPr>
      <t>F</t>
    </r>
    <r>
      <rPr>
        <sz val="12"/>
        <color indexed="8"/>
        <rFont val="Times New Roman"/>
        <family val="1"/>
      </rPr>
      <t>(</t>
    </r>
    <r>
      <rPr>
        <i/>
        <sz val="12"/>
        <color indexed="8"/>
        <rFont val="Times New Roman"/>
        <family val="1"/>
      </rPr>
      <t>a</t>
    </r>
    <r>
      <rPr>
        <sz val="12"/>
        <color indexed="8"/>
        <rFont val="Times New Roman"/>
        <family val="1"/>
      </rPr>
      <t>)</t>
    </r>
  </si>
  <si>
    <r>
      <t>X</t>
    </r>
    <r>
      <rPr>
        <sz val="12"/>
        <color indexed="8"/>
        <rFont val="Times New Roman"/>
        <family val="1"/>
      </rPr>
      <t xml:space="preserve">  ~  Gamma(</t>
    </r>
    <r>
      <rPr>
        <sz val="12"/>
        <color indexed="8"/>
        <rFont val="Symbol"/>
        <family val="1"/>
      </rPr>
      <t>a</t>
    </r>
    <r>
      <rPr>
        <sz val="12"/>
        <color indexed="8"/>
        <rFont val="Times New Roman"/>
        <family val="1"/>
      </rPr>
      <t xml:space="preserve">, </t>
    </r>
    <r>
      <rPr>
        <sz val="12"/>
        <color indexed="8"/>
        <rFont val="Symbol"/>
        <family val="1"/>
      </rPr>
      <t>b</t>
    </r>
    <r>
      <rPr>
        <sz val="12"/>
        <color indexed="8"/>
        <rFont val="Times New Roman"/>
        <family val="1"/>
      </rPr>
      <t>)</t>
    </r>
  </si>
  <si>
    <t xml:space="preserve">a = </t>
  </si>
  <si>
    <t xml:space="preserve">b = </t>
  </si>
  <si>
    <r>
      <t xml:space="preserve">  </t>
    </r>
    <r>
      <rPr>
        <sz val="12"/>
        <rFont val="Symbol"/>
        <family val="1"/>
      </rPr>
      <t>¬</t>
    </r>
    <r>
      <rPr>
        <sz val="12"/>
        <rFont val="Times New Roman"/>
        <family val="1"/>
      </rPr>
      <t xml:space="preserve"> must be &gt; 0</t>
    </r>
  </si>
  <si>
    <r>
      <t xml:space="preserve">Variance = </t>
    </r>
    <r>
      <rPr>
        <sz val="12"/>
        <color indexed="8"/>
        <rFont val="Symbol"/>
        <family val="1"/>
      </rPr>
      <t>s</t>
    </r>
    <r>
      <rPr>
        <vertAlign val="superscript"/>
        <sz val="12"/>
        <color indexed="8"/>
        <rFont val="Symbol"/>
        <family val="1"/>
      </rPr>
      <t>2</t>
    </r>
    <r>
      <rPr>
        <sz val="12"/>
        <color indexed="8"/>
        <rFont val="Times New Roman"/>
        <family val="1"/>
      </rPr>
      <t xml:space="preserve"> = </t>
    </r>
  </si>
  <si>
    <t>Normal approximation:</t>
  </si>
  <si>
    <t>p.d.f.</t>
  </si>
  <si>
    <t>c.d.f.</t>
  </si>
  <si>
    <t xml:space="preserve">Mode = </t>
  </si>
  <si>
    <t xml:space="preserve">Median = </t>
  </si>
  <si>
    <t>Gamma</t>
  </si>
  <si>
    <t>Normal</t>
  </si>
  <si>
    <t>Step size</t>
  </si>
  <si>
    <t xml:space="preserve">m = </t>
  </si>
  <si>
    <t xml:space="preserve">s = 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</si>
</sst>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000"/>
    <numFmt numFmtId="165" formatCode="0.0"/>
  </numFmts>
  <fonts count="14">
    <font>
      <sz val="12"/>
      <name val="Times New Roman"/>
      <family val="0"/>
    </font>
    <font>
      <sz val="12"/>
      <color indexed="8"/>
      <name val="Times New Roman"/>
      <family val="1"/>
    </font>
    <font>
      <sz val="12"/>
      <color indexed="8"/>
      <name val="Symbol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Symbol"/>
      <family val="1"/>
    </font>
    <font>
      <vertAlign val="superscript"/>
      <sz val="12"/>
      <color indexed="8"/>
      <name val="Symbol"/>
      <family val="1"/>
    </font>
    <font>
      <sz val="10"/>
      <name val="Arial"/>
      <family val="0"/>
    </font>
    <font>
      <b/>
      <i/>
      <sz val="21.75"/>
      <name val="Times New Roman"/>
      <family val="1"/>
    </font>
    <font>
      <b/>
      <sz val="29"/>
      <name val="Times New Roman"/>
      <family val="0"/>
    </font>
    <font>
      <b/>
      <sz val="21.75"/>
      <name val="Times New Roman"/>
      <family val="0"/>
    </font>
    <font>
      <sz val="21.75"/>
      <name val="Times New Roman"/>
      <family val="0"/>
    </font>
    <font>
      <b/>
      <sz val="28.25"/>
      <name val="Times New Roman"/>
      <family val="0"/>
    </font>
    <font>
      <sz val="21.25"/>
      <name val="Times New Roman"/>
      <family val="0"/>
    </font>
  </fonts>
  <fills count="5">
    <fill>
      <patternFill/>
    </fill>
    <fill>
      <patternFill patternType="gray125"/>
    </fill>
    <fill>
      <patternFill patternType="solid">
        <fgColor indexed="3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2" borderId="1" xfId="0" applyFont="1" applyFill="1" applyBorder="1" applyAlignment="1" applyProtection="1">
      <alignment/>
      <protection locked="0"/>
    </xf>
    <xf numFmtId="0" fontId="3" fillId="3" borderId="0" xfId="0" applyFont="1" applyFill="1" applyAlignment="1">
      <alignment horizontal="center"/>
    </xf>
    <xf numFmtId="0" fontId="1" fillId="4" borderId="0" xfId="0" applyFont="1" applyFill="1" applyAlignment="1">
      <alignment/>
    </xf>
    <xf numFmtId="0" fontId="4" fillId="3" borderId="0" xfId="0" applyFont="1" applyFill="1" applyAlignment="1">
      <alignment/>
    </xf>
    <xf numFmtId="0" fontId="4" fillId="4" borderId="0" xfId="0" applyFont="1" applyFill="1" applyAlignment="1">
      <alignment/>
    </xf>
    <xf numFmtId="0" fontId="1" fillId="2" borderId="1" xfId="0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right"/>
    </xf>
    <xf numFmtId="0" fontId="0" fillId="0" borderId="0" xfId="0" applyFont="1" applyAlignment="1" quotePrefix="1">
      <alignment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Continuous"/>
    </xf>
    <xf numFmtId="0" fontId="0" fillId="0" borderId="0" xfId="19" applyFont="1">
      <alignment/>
      <protection/>
    </xf>
    <xf numFmtId="0" fontId="5" fillId="0" borderId="0" xfId="19" applyFont="1" applyAlignment="1">
      <alignment horizontal="right"/>
      <protection/>
    </xf>
    <xf numFmtId="0" fontId="0" fillId="0" borderId="0" xfId="19" applyFont="1" applyAlignment="1">
      <alignment horizontal="lef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900" b="1" i="0" u="none" baseline="0">
                <a:latin typeface="Times New Roman"/>
                <a:ea typeface="Times New Roman"/>
                <a:cs typeface="Times New Roman"/>
              </a:rPr>
              <a:t>p.d.f.</a:t>
            </a:r>
          </a:p>
        </c:rich>
      </c:tx>
      <c:layout>
        <c:manualLayout>
          <c:xMode val="factor"/>
          <c:yMode val="factor"/>
          <c:x val="-0.23625"/>
          <c:y val="-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3"/>
          <c:y val="0.12125"/>
          <c:w val="0.89175"/>
          <c:h val="0.811"/>
        </c:manualLayout>
      </c:layout>
      <c:lineChart>
        <c:grouping val="standard"/>
        <c:varyColors val="0"/>
        <c:ser>
          <c:idx val="1"/>
          <c:order val="0"/>
          <c:tx>
            <c:v>Normal</c:v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Tables!$A$23:$A$73</c:f>
              <c:numCache>
                <c:ptCount val="5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</c:v>
                </c:pt>
                <c:pt idx="9">
                  <c:v>0.8999999999999999</c:v>
                </c:pt>
                <c:pt idx="10">
                  <c:v>0.9999999999999999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2.400000000000001</c:v>
                </c:pt>
                <c:pt idx="25">
                  <c:v>2.500000000000001</c:v>
                </c:pt>
                <c:pt idx="26">
                  <c:v>2.600000000000001</c:v>
                </c:pt>
                <c:pt idx="27">
                  <c:v>2.700000000000001</c:v>
                </c:pt>
                <c:pt idx="28">
                  <c:v>2.800000000000001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  <c:pt idx="36">
                  <c:v>3.600000000000002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</c:v>
                </c:pt>
                <c:pt idx="40">
                  <c:v>4.000000000000002</c:v>
                </c:pt>
                <c:pt idx="41">
                  <c:v>4.100000000000001</c:v>
                </c:pt>
                <c:pt idx="42">
                  <c:v>4.200000000000001</c:v>
                </c:pt>
                <c:pt idx="43">
                  <c:v>4.300000000000001</c:v>
                </c:pt>
                <c:pt idx="44">
                  <c:v>4.4</c:v>
                </c:pt>
                <c:pt idx="45">
                  <c:v>4.5</c:v>
                </c:pt>
                <c:pt idx="46">
                  <c:v>4.6</c:v>
                </c:pt>
                <c:pt idx="47">
                  <c:v>4.699999999999999</c:v>
                </c:pt>
                <c:pt idx="48">
                  <c:v>4.799999999999999</c:v>
                </c:pt>
                <c:pt idx="49">
                  <c:v>4.899999999999999</c:v>
                </c:pt>
                <c:pt idx="50">
                  <c:v>4.999999999999998</c:v>
                </c:pt>
              </c:numCache>
            </c:numRef>
          </c:cat>
          <c:val>
            <c:numRef>
              <c:f>Tables!$E$23:$E$73</c:f>
              <c:numCache>
                <c:ptCount val="51"/>
                <c:pt idx="0">
                  <c:v>0.10377687435514868</c:v>
                </c:pt>
                <c:pt idx="1">
                  <c:v>0.11440481365879562</c:v>
                </c:pt>
                <c:pt idx="2">
                  <c:v>0.12549214356009067</c:v>
                </c:pt>
                <c:pt idx="3">
                  <c:v>0.13696742933702535</c:v>
                </c:pt>
                <c:pt idx="4">
                  <c:v>0.14874644656436722</c:v>
                </c:pt>
                <c:pt idx="5">
                  <c:v>0.16073276729880184</c:v>
                </c:pt>
                <c:pt idx="6">
                  <c:v>0.17281871510263466</c:v>
                </c:pt>
                <c:pt idx="7">
                  <c:v>0.18488669084162745</c:v>
                </c:pt>
                <c:pt idx="8">
                  <c:v>0.19681085792857178</c:v>
                </c:pt>
                <c:pt idx="9">
                  <c:v>0.20845916182286436</c:v>
                </c:pt>
                <c:pt idx="10">
                  <c:v>0.21969564473386116</c:v>
                </c:pt>
                <c:pt idx="11">
                  <c:v>0.23038300325305502</c:v>
                </c:pt>
                <c:pt idx="12">
                  <c:v>0.2403853247098269</c:v>
                </c:pt>
                <c:pt idx="13">
                  <c:v>0.2495709280361524</c:v>
                </c:pt>
                <c:pt idx="14">
                  <c:v>0.2578152274047407</c:v>
                </c:pt>
                <c:pt idx="15">
                  <c:v>0.2650035323440285</c:v>
                </c:pt>
                <c:pt idx="16">
                  <c:v>0.27103369677621575</c:v>
                </c:pt>
                <c:pt idx="17">
                  <c:v>0.2758185316627059</c:v>
                </c:pt>
                <c:pt idx="18">
                  <c:v>0.2792879016972342</c:v>
                </c:pt>
                <c:pt idx="19">
                  <c:v>0.2813904356065048</c:v>
                </c:pt>
                <c:pt idx="20">
                  <c:v>0.2820947917738781</c:v>
                </c:pt>
                <c:pt idx="21">
                  <c:v>0.28139043560650473</c:v>
                </c:pt>
                <c:pt idx="22">
                  <c:v>0.27928790169723416</c:v>
                </c:pt>
                <c:pt idx="23">
                  <c:v>0.27581853166270587</c:v>
                </c:pt>
                <c:pt idx="24">
                  <c:v>0.2710336967762157</c:v>
                </c:pt>
                <c:pt idx="25">
                  <c:v>0.26500353234402846</c:v>
                </c:pt>
                <c:pt idx="26">
                  <c:v>0.25781522740474067</c:v>
                </c:pt>
                <c:pt idx="27">
                  <c:v>0.2495709280361523</c:v>
                </c:pt>
                <c:pt idx="28">
                  <c:v>0.2403853247098268</c:v>
                </c:pt>
                <c:pt idx="29">
                  <c:v>0.23038300325305489</c:v>
                </c:pt>
                <c:pt idx="30">
                  <c:v>0.21969564473386102</c:v>
                </c:pt>
                <c:pt idx="31">
                  <c:v>0.20845916182286423</c:v>
                </c:pt>
                <c:pt idx="32">
                  <c:v>0.19681085792857161</c:v>
                </c:pt>
                <c:pt idx="33">
                  <c:v>0.1848866908416273</c:v>
                </c:pt>
                <c:pt idx="34">
                  <c:v>0.17281871510263444</c:v>
                </c:pt>
                <c:pt idx="35">
                  <c:v>0.16073276729880162</c:v>
                </c:pt>
                <c:pt idx="36">
                  <c:v>0.14874644656436703</c:v>
                </c:pt>
                <c:pt idx="37">
                  <c:v>0.1369674293370251</c:v>
                </c:pt>
                <c:pt idx="38">
                  <c:v>0.12549214356009045</c:v>
                </c:pt>
                <c:pt idx="39">
                  <c:v>0.11440481365879539</c:v>
                </c:pt>
                <c:pt idx="40">
                  <c:v>0.1037768743551485</c:v>
                </c:pt>
                <c:pt idx="41">
                  <c:v>0.09366673924261179</c:v>
                </c:pt>
                <c:pt idx="42">
                  <c:v>0.08411989944831094</c:v>
                </c:pt>
                <c:pt idx="43">
                  <c:v>0.07516931898604577</c:v>
                </c:pt>
                <c:pt idx="44">
                  <c:v>0.06683608675088476</c:v>
                </c:pt>
                <c:pt idx="45">
                  <c:v>0.05913028061182271</c:v>
                </c:pt>
                <c:pt idx="46">
                  <c:v>0.05205199669901746</c:v>
                </c:pt>
                <c:pt idx="47">
                  <c:v>0.045592496634755814</c:v>
                </c:pt>
                <c:pt idx="48">
                  <c:v>0.03973542691931954</c:v>
                </c:pt>
                <c:pt idx="49">
                  <c:v>0.03445806768892337</c:v>
                </c:pt>
                <c:pt idx="50">
                  <c:v>0.029732572305907434</c:v>
                </c:pt>
              </c:numCache>
            </c:numRef>
          </c:val>
          <c:smooth val="1"/>
        </c:ser>
        <c:ser>
          <c:idx val="0"/>
          <c:order val="1"/>
          <c:tx>
            <c:v>Gamma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Tables!$A$23:$A$73</c:f>
              <c:numCache>
                <c:ptCount val="5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</c:v>
                </c:pt>
                <c:pt idx="9">
                  <c:v>0.8999999999999999</c:v>
                </c:pt>
                <c:pt idx="10">
                  <c:v>0.9999999999999999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2.400000000000001</c:v>
                </c:pt>
                <c:pt idx="25">
                  <c:v>2.500000000000001</c:v>
                </c:pt>
                <c:pt idx="26">
                  <c:v>2.600000000000001</c:v>
                </c:pt>
                <c:pt idx="27">
                  <c:v>2.700000000000001</c:v>
                </c:pt>
                <c:pt idx="28">
                  <c:v>2.800000000000001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  <c:pt idx="36">
                  <c:v>3.600000000000002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</c:v>
                </c:pt>
                <c:pt idx="40">
                  <c:v>4.000000000000002</c:v>
                </c:pt>
                <c:pt idx="41">
                  <c:v>4.100000000000001</c:v>
                </c:pt>
                <c:pt idx="42">
                  <c:v>4.200000000000001</c:v>
                </c:pt>
                <c:pt idx="43">
                  <c:v>4.300000000000001</c:v>
                </c:pt>
                <c:pt idx="44">
                  <c:v>4.4</c:v>
                </c:pt>
                <c:pt idx="45">
                  <c:v>4.5</c:v>
                </c:pt>
                <c:pt idx="46">
                  <c:v>4.6</c:v>
                </c:pt>
                <c:pt idx="47">
                  <c:v>4.699999999999999</c:v>
                </c:pt>
                <c:pt idx="48">
                  <c:v>4.799999999999999</c:v>
                </c:pt>
                <c:pt idx="49">
                  <c:v>4.899999999999999</c:v>
                </c:pt>
                <c:pt idx="50">
                  <c:v>4.999999999999998</c:v>
                </c:pt>
              </c:numCache>
            </c:numRef>
          </c:cat>
          <c:val>
            <c:numRef>
              <c:f>Tables!$B$23:$B$73</c:f>
              <c:numCache>
                <c:ptCount val="51"/>
                <c:pt idx="0">
                  <c:v>0</c:v>
                </c:pt>
                <c:pt idx="1">
                  <c:v>0.09048374181135656</c:v>
                </c:pt>
                <c:pt idx="2">
                  <c:v>0.1637461506296405</c:v>
                </c:pt>
                <c:pt idx="3">
                  <c:v>0.2222454662235769</c:v>
                </c:pt>
                <c:pt idx="4">
                  <c:v>0.2681280184372525</c:v>
                </c:pt>
                <c:pt idx="5">
                  <c:v>0.30326532988232713</c:v>
                </c:pt>
                <c:pt idx="6">
                  <c:v>0.3292869816846581</c:v>
                </c:pt>
                <c:pt idx="7">
                  <c:v>0.3476097126838004</c:v>
                </c:pt>
                <c:pt idx="8">
                  <c:v>0.35946317132460764</c:v>
                </c:pt>
                <c:pt idx="9">
                  <c:v>0.36591269379792274</c:v>
                </c:pt>
                <c:pt idx="10">
                  <c:v>0.3678794412029946</c:v>
                </c:pt>
                <c:pt idx="11">
                  <c:v>0.36615819209929207</c:v>
                </c:pt>
                <c:pt idx="12">
                  <c:v>0.3614330543256419</c:v>
                </c:pt>
                <c:pt idx="13">
                  <c:v>0.3542913309746032</c:v>
                </c:pt>
                <c:pt idx="14">
                  <c:v>0.3452357495478592</c:v>
                </c:pt>
                <c:pt idx="15">
                  <c:v>0.33469524025135083</c:v>
                </c:pt>
                <c:pt idx="16">
                  <c:v>0.32303442881915456</c:v>
                </c:pt>
                <c:pt idx="17">
                  <c:v>0.3105619909162851</c:v>
                </c:pt>
                <c:pt idx="18">
                  <c:v>0.29753799882437487</c:v>
                </c:pt>
                <c:pt idx="19">
                  <c:v>0.2841803765473801</c:v>
                </c:pt>
                <c:pt idx="20">
                  <c:v>0.2706705664964401</c:v>
                </c:pt>
                <c:pt idx="21">
                  <c:v>0.25715849935331786</c:v>
                </c:pt>
                <c:pt idx="22">
                  <c:v>0.2437669484180418</c:v>
                </c:pt>
                <c:pt idx="23">
                  <c:v>0.2305953405822262</c:v>
                </c:pt>
                <c:pt idx="24">
                  <c:v>0.21772308791326356</c:v>
                </c:pt>
                <c:pt idx="25">
                  <c:v>0.2052124965773475</c:v>
                </c:pt>
                <c:pt idx="26">
                  <c:v>0.1931113033738307</c:v>
                </c:pt>
                <c:pt idx="27">
                  <c:v>0.1814548844128872</c:v>
                </c:pt>
                <c:pt idx="28">
                  <c:v>0.1702681753652137</c:v>
                </c:pt>
                <c:pt idx="29">
                  <c:v>0.15956733817726657</c:v>
                </c:pt>
                <c:pt idx="30">
                  <c:v>0.1493612051164021</c:v>
                </c:pt>
                <c:pt idx="31">
                  <c:v>0.13965252743200676</c:v>
                </c:pt>
                <c:pt idx="32">
                  <c:v>0.13043905274195922</c:v>
                </c:pt>
                <c:pt idx="33">
                  <c:v>0.12171445243453106</c:v>
                </c:pt>
                <c:pt idx="34">
                  <c:v>0.11346911787484053</c:v>
                </c:pt>
                <c:pt idx="35">
                  <c:v>0.1056908419871795</c:v>
                </c:pt>
                <c:pt idx="36">
                  <c:v>0.09836540081868969</c:v>
                </c:pt>
                <c:pt idx="37">
                  <c:v>0.0914770479481014</c:v>
                </c:pt>
                <c:pt idx="38">
                  <c:v>0.08500893306072017</c:v>
                </c:pt>
                <c:pt idx="39">
                  <c:v>0.0789434546454078</c:v>
                </c:pt>
                <c:pt idx="40">
                  <c:v>0.07326255556122019</c:v>
                </c:pt>
                <c:pt idx="41">
                  <c:v>0.06794796915304879</c:v>
                </c:pt>
                <c:pt idx="42">
                  <c:v>0.06298142265140809</c:v>
                </c:pt>
                <c:pt idx="43">
                  <c:v>0.05834480375746808</c:v>
                </c:pt>
                <c:pt idx="44">
                  <c:v>0.05402029557813432</c:v>
                </c:pt>
                <c:pt idx="45">
                  <c:v>0.049990484426377955</c:v>
                </c:pt>
                <c:pt idx="46">
                  <c:v>0.04623844442928027</c:v>
                </c:pt>
                <c:pt idx="47">
                  <c:v>0.04274780238163675</c:v>
                </c:pt>
                <c:pt idx="48">
                  <c:v>0.03950278583868424</c:v>
                </c:pt>
                <c:pt idx="49">
                  <c:v>0.03648825705065883</c:v>
                </c:pt>
                <c:pt idx="50">
                  <c:v>0.03368973499831688</c:v>
                </c:pt>
              </c:numCache>
            </c:numRef>
          </c:val>
          <c:smooth val="1"/>
        </c:ser>
        <c:axId val="64385894"/>
        <c:axId val="42602135"/>
      </c:lineChart>
      <c:catAx>
        <c:axId val="643858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175" b="1" i="1" u="none" baseline="0">
                    <a:latin typeface="Times New Roman"/>
                    <a:ea typeface="Times New Roman"/>
                    <a:cs typeface="Times New Roman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.0085"/>
              <c:y val="0.12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crossAx val="42602135"/>
        <c:crosses val="autoZero"/>
        <c:auto val="1"/>
        <c:lblOffset val="100"/>
        <c:tickLblSkip val="10"/>
        <c:tickMarkSkip val="5"/>
        <c:noMultiLvlLbl val="0"/>
      </c:catAx>
      <c:valAx>
        <c:axId val="42602135"/>
        <c:scaling>
          <c:orientation val="minMax"/>
          <c:max val="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175" b="1" i="1" u="none" baseline="0">
                    <a:latin typeface="Times New Roman"/>
                    <a:ea typeface="Times New Roman"/>
                    <a:cs typeface="Times New Roman"/>
                  </a:rPr>
                  <a:t>f</a:t>
                </a:r>
                <a:r>
                  <a:rPr lang="en-US" cap="none" sz="2175" b="1" i="0" u="none" baseline="0">
                    <a:latin typeface="Times New Roman"/>
                    <a:ea typeface="Times New Roman"/>
                    <a:cs typeface="Times New Roman"/>
                  </a:rPr>
                  <a:t>(</a:t>
                </a:r>
                <a:r>
                  <a:rPr lang="en-US" cap="none" sz="2175" b="1" i="1" u="none" baseline="0">
                    <a:latin typeface="Times New Roman"/>
                    <a:ea typeface="Times New Roman"/>
                    <a:cs typeface="Times New Roman"/>
                  </a:rPr>
                  <a:t>x</a:t>
                </a:r>
                <a:r>
                  <a:rPr lang="en-US" cap="none" sz="2175" b="1" i="0" u="none" baseline="0">
                    <a:latin typeface="Times New Roman"/>
                    <a:ea typeface="Times New Roman"/>
                    <a:cs typeface="Times New Roman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1675"/>
              <c:y val="0.163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64385894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333399"/>
          </a:solidFill>
        </a:ln>
      </c:spPr>
    </c:plotArea>
    <c:legend>
      <c:legendPos val="t"/>
      <c:layout>
        <c:manualLayout>
          <c:xMode val="edge"/>
          <c:yMode val="edge"/>
          <c:x val="0.4895"/>
          <c:y val="0.03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1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825" b="1" i="0" u="none" baseline="0">
                <a:latin typeface="Times New Roman"/>
                <a:ea typeface="Times New Roman"/>
                <a:cs typeface="Times New Roman"/>
              </a:rPr>
              <a:t>c.d.f.</a:t>
            </a:r>
          </a:p>
        </c:rich>
      </c:tx>
      <c:layout>
        <c:manualLayout>
          <c:xMode val="factor"/>
          <c:yMode val="factor"/>
          <c:x val="-0.2415"/>
          <c:y val="-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1"/>
          <c:y val="0.116"/>
          <c:w val="0.8835"/>
          <c:h val="0.83675"/>
        </c:manualLayout>
      </c:layout>
      <c:lineChart>
        <c:grouping val="standard"/>
        <c:varyColors val="0"/>
        <c:ser>
          <c:idx val="1"/>
          <c:order val="0"/>
          <c:tx>
            <c:v>Normal</c:v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Tables!$A$23:$A$73</c:f>
              <c:numCache>
                <c:ptCount val="5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</c:v>
                </c:pt>
                <c:pt idx="9">
                  <c:v>0.8999999999999999</c:v>
                </c:pt>
                <c:pt idx="10">
                  <c:v>0.9999999999999999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2.400000000000001</c:v>
                </c:pt>
                <c:pt idx="25">
                  <c:v>2.500000000000001</c:v>
                </c:pt>
                <c:pt idx="26">
                  <c:v>2.600000000000001</c:v>
                </c:pt>
                <c:pt idx="27">
                  <c:v>2.700000000000001</c:v>
                </c:pt>
                <c:pt idx="28">
                  <c:v>2.800000000000001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  <c:pt idx="36">
                  <c:v>3.600000000000002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</c:v>
                </c:pt>
                <c:pt idx="40">
                  <c:v>4.000000000000002</c:v>
                </c:pt>
                <c:pt idx="41">
                  <c:v>4.100000000000001</c:v>
                </c:pt>
                <c:pt idx="42">
                  <c:v>4.200000000000001</c:v>
                </c:pt>
                <c:pt idx="43">
                  <c:v>4.300000000000001</c:v>
                </c:pt>
                <c:pt idx="44">
                  <c:v>4.4</c:v>
                </c:pt>
                <c:pt idx="45">
                  <c:v>4.5</c:v>
                </c:pt>
                <c:pt idx="46">
                  <c:v>4.6</c:v>
                </c:pt>
                <c:pt idx="47">
                  <c:v>4.699999999999999</c:v>
                </c:pt>
                <c:pt idx="48">
                  <c:v>4.799999999999999</c:v>
                </c:pt>
                <c:pt idx="49">
                  <c:v>4.899999999999999</c:v>
                </c:pt>
                <c:pt idx="50">
                  <c:v>4.999999999999998</c:v>
                </c:pt>
              </c:numCache>
            </c:numRef>
          </c:cat>
          <c:val>
            <c:numRef>
              <c:f>Tables!$F$23:$F$73</c:f>
              <c:numCache>
                <c:ptCount val="51"/>
                <c:pt idx="0">
                  <c:v>0.07864965263566692</c:v>
                </c:pt>
                <c:pt idx="1">
                  <c:v>0.08955465745425095</c:v>
                </c:pt>
                <c:pt idx="2">
                  <c:v>0.10154595951278877</c:v>
                </c:pt>
                <c:pt idx="3">
                  <c:v>0.11466603294492173</c:v>
                </c:pt>
                <c:pt idx="4">
                  <c:v>0.12894956654433687</c:v>
                </c:pt>
                <c:pt idx="5">
                  <c:v>0.14442221132793986</c:v>
                </c:pt>
                <c:pt idx="6">
                  <c:v>0.1610994049635759</c:v>
                </c:pt>
                <c:pt idx="7">
                  <c:v>0.17898531008199015</c:v>
                </c:pt>
                <c:pt idx="8">
                  <c:v>0.19807190303590771</c:v>
                </c:pt>
                <c:pt idx="9">
                  <c:v>0.2183382478653355</c:v>
                </c:pt>
                <c:pt idx="10">
                  <c:v>0.23974998705174821</c:v>
                </c:pt>
                <c:pt idx="11">
                  <c:v>0.26225907613129473</c:v>
                </c:pt>
                <c:pt idx="12">
                  <c:v>0.2858037834900262</c:v>
                </c:pt>
                <c:pt idx="13">
                  <c:v>0.3103089698477042</c:v>
                </c:pt>
                <c:pt idx="14">
                  <c:v>0.3356866542755629</c:v>
                </c:pt>
                <c:pt idx="15">
                  <c:v>0.36183686536289383</c:v>
                </c:pt>
                <c:pt idx="16">
                  <c:v>0.38864876766229806</c:v>
                </c:pt>
                <c:pt idx="17">
                  <c:v>0.4160020451435026</c:v>
                </c:pt>
                <c:pt idx="18">
                  <c:v>0.44376851541902085</c:v>
                </c:pt>
                <c:pt idx="19">
                  <c:v>0.4718139413108007</c:v>
                </c:pt>
                <c:pt idx="20">
                  <c:v>0.4999999997817208</c:v>
                </c:pt>
                <c:pt idx="21">
                  <c:v>0.5281860586891998</c:v>
                </c:pt>
                <c:pt idx="22">
                  <c:v>0.5562314845809797</c:v>
                </c:pt>
                <c:pt idx="23">
                  <c:v>0.5839979548564976</c:v>
                </c:pt>
                <c:pt idx="24">
                  <c:v>0.6113512323377024</c:v>
                </c:pt>
                <c:pt idx="25">
                  <c:v>0.6381631346371064</c:v>
                </c:pt>
                <c:pt idx="26">
                  <c:v>0.6643133457244375</c:v>
                </c:pt>
                <c:pt idx="27">
                  <c:v>0.689691030152296</c:v>
                </c:pt>
                <c:pt idx="28">
                  <c:v>0.7141962165099742</c:v>
                </c:pt>
                <c:pt idx="29">
                  <c:v>0.7377409238687054</c:v>
                </c:pt>
                <c:pt idx="30">
                  <c:v>0.760250012948252</c:v>
                </c:pt>
                <c:pt idx="31">
                  <c:v>0.7816617521346647</c:v>
                </c:pt>
                <c:pt idx="32">
                  <c:v>0.8019280969640926</c:v>
                </c:pt>
                <c:pt idx="33">
                  <c:v>0.8210146899180102</c:v>
                </c:pt>
                <c:pt idx="34">
                  <c:v>0.8389005950364246</c:v>
                </c:pt>
                <c:pt idx="35">
                  <c:v>0.8555777886720605</c:v>
                </c:pt>
                <c:pt idx="36">
                  <c:v>0.8710504334556635</c:v>
                </c:pt>
                <c:pt idx="37">
                  <c:v>0.8853339670550786</c:v>
                </c:pt>
                <c:pt idx="38">
                  <c:v>0.8984540404872114</c:v>
                </c:pt>
                <c:pt idx="39">
                  <c:v>0.9104453425457493</c:v>
                </c:pt>
                <c:pt idx="40">
                  <c:v>0.9213503473643332</c:v>
                </c:pt>
                <c:pt idx="41">
                  <c:v>0.9312180213270373</c:v>
                </c:pt>
                <c:pt idx="42">
                  <c:v>0.940102523596201</c:v>
                </c:pt>
                <c:pt idx="43">
                  <c:v>0.9480619316207426</c:v>
                </c:pt>
                <c:pt idx="44">
                  <c:v>0.9551570193117677</c:v>
                </c:pt>
                <c:pt idx="45">
                  <c:v>0.9614501113373652</c:v>
                </c:pt>
                <c:pt idx="46">
                  <c:v>0.9670040324094559</c:v>
                </c:pt>
                <c:pt idx="47">
                  <c:v>0.9718811657199574</c:v>
                </c:pt>
                <c:pt idx="48">
                  <c:v>0.9761426300229789</c:v>
                </c:pt>
                <c:pt idx="49">
                  <c:v>0.9798475804225112</c:v>
                </c:pt>
                <c:pt idx="50">
                  <c:v>0.9830526338508483</c:v>
                </c:pt>
              </c:numCache>
            </c:numRef>
          </c:val>
          <c:smooth val="0"/>
        </c:ser>
        <c:ser>
          <c:idx val="0"/>
          <c:order val="1"/>
          <c:tx>
            <c:v>Gamma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Tables!$A$23:$A$73</c:f>
              <c:numCache>
                <c:ptCount val="5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</c:v>
                </c:pt>
                <c:pt idx="9">
                  <c:v>0.8999999999999999</c:v>
                </c:pt>
                <c:pt idx="10">
                  <c:v>0.9999999999999999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2.400000000000001</c:v>
                </c:pt>
                <c:pt idx="25">
                  <c:v>2.500000000000001</c:v>
                </c:pt>
                <c:pt idx="26">
                  <c:v>2.600000000000001</c:v>
                </c:pt>
                <c:pt idx="27">
                  <c:v>2.700000000000001</c:v>
                </c:pt>
                <c:pt idx="28">
                  <c:v>2.800000000000001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  <c:pt idx="36">
                  <c:v>3.600000000000002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</c:v>
                </c:pt>
                <c:pt idx="40">
                  <c:v>4.000000000000002</c:v>
                </c:pt>
                <c:pt idx="41">
                  <c:v>4.100000000000001</c:v>
                </c:pt>
                <c:pt idx="42">
                  <c:v>4.200000000000001</c:v>
                </c:pt>
                <c:pt idx="43">
                  <c:v>4.300000000000001</c:v>
                </c:pt>
                <c:pt idx="44">
                  <c:v>4.4</c:v>
                </c:pt>
                <c:pt idx="45">
                  <c:v>4.5</c:v>
                </c:pt>
                <c:pt idx="46">
                  <c:v>4.6</c:v>
                </c:pt>
                <c:pt idx="47">
                  <c:v>4.699999999999999</c:v>
                </c:pt>
                <c:pt idx="48">
                  <c:v>4.799999999999999</c:v>
                </c:pt>
                <c:pt idx="49">
                  <c:v>4.899999999999999</c:v>
                </c:pt>
                <c:pt idx="50">
                  <c:v>4.999999999999998</c:v>
                </c:pt>
              </c:numCache>
            </c:numRef>
          </c:cat>
          <c:val>
            <c:numRef>
              <c:f>Tables!$C$23:$C$73</c:f>
              <c:numCache>
                <c:ptCount val="51"/>
                <c:pt idx="0">
                  <c:v>0</c:v>
                </c:pt>
                <c:pt idx="1">
                  <c:v>0.004678840142665711</c:v>
                </c:pt>
                <c:pt idx="2">
                  <c:v>0.017523096254763077</c:v>
                </c:pt>
                <c:pt idx="3">
                  <c:v>0.03693631307551277</c:v>
                </c:pt>
                <c:pt idx="4">
                  <c:v>0.06155193505104781</c:v>
                </c:pt>
                <c:pt idx="5">
                  <c:v>0.09020401026781948</c:v>
                </c:pt>
                <c:pt idx="6">
                  <c:v>0.12190138129304105</c:v>
                </c:pt>
                <c:pt idx="7">
                  <c:v>0.15580498330681478</c:v>
                </c:pt>
                <c:pt idx="8">
                  <c:v>0.1912078635697938</c:v>
                </c:pt>
                <c:pt idx="9">
                  <c:v>0.22751764305862737</c:v>
                </c:pt>
                <c:pt idx="10">
                  <c:v>0.264241116848168</c:v>
                </c:pt>
                <c:pt idx="11">
                  <c:v>0.30097072187868257</c:v>
                </c:pt>
                <c:pt idx="12">
                  <c:v>0.33737272764997644</c:v>
                </c:pt>
                <c:pt idx="13">
                  <c:v>0.3731768745935206</c:v>
                </c:pt>
                <c:pt idx="14">
                  <c:v>0.40816728308550065</c:v>
                </c:pt>
                <c:pt idx="15">
                  <c:v>0.4421745918635514</c:v>
                </c:pt>
                <c:pt idx="16">
                  <c:v>0.47506903678635176</c:v>
                </c:pt>
                <c:pt idx="17">
                  <c:v>0.5067544811256347</c:v>
                </c:pt>
                <c:pt idx="18">
                  <c:v>0.5371631049587438</c:v>
                </c:pt>
                <c:pt idx="19">
                  <c:v>0.5662509886263357</c:v>
                </c:pt>
                <c:pt idx="20">
                  <c:v>0.5939941502553397</c:v>
                </c:pt>
                <c:pt idx="21">
                  <c:v>0.6203850723831974</c:v>
                </c:pt>
                <c:pt idx="22">
                  <c:v>0.645429893210121</c:v>
                </c:pt>
                <c:pt idx="23">
                  <c:v>0.669145815686371</c:v>
                </c:pt>
                <c:pt idx="24">
                  <c:v>0.6915589587895432</c:v>
                </c:pt>
                <c:pt idx="25">
                  <c:v>0.7127025047917135</c:v>
                </c:pt>
                <c:pt idx="26">
                  <c:v>0.7326151184054652</c:v>
                </c:pt>
                <c:pt idx="27">
                  <c:v>0.751339602841599</c:v>
                </c:pt>
                <c:pt idx="28">
                  <c:v>0.7689217620043528</c:v>
                </c:pt>
                <c:pt idx="29">
                  <c:v>0.7854094417616071</c:v>
                </c:pt>
                <c:pt idx="30">
                  <c:v>0.8008517265114639</c:v>
                </c:pt>
                <c:pt idx="31">
                  <c:v>0.8152982701705718</c:v>
                </c:pt>
                <c:pt idx="32">
                  <c:v>0.8287987432761785</c:v>
                </c:pt>
                <c:pt idx="33">
                  <c:v>0.8414023801610656</c:v>
                </c:pt>
                <c:pt idx="34">
                  <c:v>0.8531576121619711</c:v>
                </c:pt>
                <c:pt idx="35">
                  <c:v>0.8641117745879121</c:v>
                </c:pt>
                <c:pt idx="36">
                  <c:v>0.8743108767316743</c:v>
                </c:pt>
                <c:pt idx="37">
                  <c:v>0.8837994255794388</c:v>
                </c:pt>
                <c:pt idx="38">
                  <c:v>0.8926202950811956</c:v>
                </c:pt>
                <c:pt idx="39">
                  <c:v>0.9008146339070517</c:v>
                </c:pt>
                <c:pt idx="40">
                  <c:v>0.9084218055484747</c:v>
                </c:pt>
                <c:pt idx="41">
                  <c:v>0.9154793554437686</c:v>
                </c:pt>
                <c:pt idx="42">
                  <c:v>0.9220230005268281</c:v>
                </c:pt>
                <c:pt idx="43">
                  <c:v>0.9280866372291673</c:v>
                </c:pt>
                <c:pt idx="44">
                  <c:v>0.9337023645177442</c:v>
                </c:pt>
                <c:pt idx="45">
                  <c:v>0.938900519034427</c:v>
                </c:pt>
                <c:pt idx="46">
                  <c:v>0.943709719825224</c:v>
                </c:pt>
                <c:pt idx="47">
                  <c:v>0.9481569205158873</c:v>
                </c:pt>
                <c:pt idx="48">
                  <c:v>0.9522674671115898</c:v>
                </c:pt>
                <c:pt idx="49">
                  <c:v>0.9560651598777782</c:v>
                </c:pt>
                <c:pt idx="50">
                  <c:v>0.9595723180020197</c:v>
                </c:pt>
              </c:numCache>
            </c:numRef>
          </c:val>
          <c:smooth val="0"/>
        </c:ser>
        <c:axId val="47874896"/>
        <c:axId val="28220881"/>
      </c:lineChart>
      <c:catAx>
        <c:axId val="478748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175" b="1" i="1" u="none" baseline="0">
                    <a:latin typeface="Times New Roman"/>
                    <a:ea typeface="Times New Roman"/>
                    <a:cs typeface="Times New Roman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-0.00725"/>
              <c:y val="0.12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crossAx val="28220881"/>
        <c:crosses val="autoZero"/>
        <c:auto val="1"/>
        <c:lblOffset val="100"/>
        <c:tickLblSkip val="10"/>
        <c:tickMarkSkip val="5"/>
        <c:noMultiLvlLbl val="0"/>
      </c:catAx>
      <c:valAx>
        <c:axId val="28220881"/>
        <c:scaling>
          <c:orientation val="minMax"/>
          <c:max val="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175" b="1" i="1" u="none" baseline="0">
                    <a:latin typeface="Times New Roman"/>
                    <a:ea typeface="Times New Roman"/>
                    <a:cs typeface="Times New Roman"/>
                  </a:rPr>
                  <a:t>F</a:t>
                </a:r>
                <a:r>
                  <a:rPr lang="en-US" cap="none" sz="2175" b="1" i="0" u="none" baseline="0">
                    <a:latin typeface="Times New Roman"/>
                    <a:ea typeface="Times New Roman"/>
                    <a:cs typeface="Times New Roman"/>
                  </a:rPr>
                  <a:t>(</a:t>
                </a:r>
                <a:r>
                  <a:rPr lang="en-US" cap="none" sz="2175" b="1" i="1" u="none" baseline="0">
                    <a:latin typeface="Times New Roman"/>
                    <a:ea typeface="Times New Roman"/>
                    <a:cs typeface="Times New Roman"/>
                  </a:rPr>
                  <a:t>x</a:t>
                </a:r>
                <a:r>
                  <a:rPr lang="en-US" cap="none" sz="2175" b="1" i="0" u="none" baseline="0">
                    <a:latin typeface="Times New Roman"/>
                    <a:ea typeface="Times New Roman"/>
                    <a:cs typeface="Times New Roman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0875"/>
              <c:y val="0.151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4787489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333399"/>
          </a:solidFill>
        </a:ln>
      </c:spPr>
    </c:plotArea>
    <c:legend>
      <c:legendPos val="t"/>
      <c:layout>
        <c:manualLayout>
          <c:xMode val="edge"/>
          <c:yMode val="edge"/>
          <c:x val="0.486"/>
          <c:y val="0.034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12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47625</xdr:rowOff>
    </xdr:from>
    <xdr:to>
      <xdr:col>8</xdr:col>
      <xdr:colOff>571500</xdr:colOff>
      <xdr:row>29</xdr:row>
      <xdr:rowOff>104775</xdr:rowOff>
    </xdr:to>
    <xdr:graphicFrame>
      <xdr:nvGraphicFramePr>
        <xdr:cNvPr id="1" name="Chart 1"/>
        <xdr:cNvGraphicFramePr/>
      </xdr:nvGraphicFramePr>
      <xdr:xfrm>
        <a:off x="85725" y="647700"/>
        <a:ext cx="551497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30</xdr:row>
      <xdr:rowOff>85725</xdr:rowOff>
    </xdr:from>
    <xdr:to>
      <xdr:col>8</xdr:col>
      <xdr:colOff>571500</xdr:colOff>
      <xdr:row>55</xdr:row>
      <xdr:rowOff>171450</xdr:rowOff>
    </xdr:to>
    <xdr:graphicFrame>
      <xdr:nvGraphicFramePr>
        <xdr:cNvPr id="2" name="Chart 2"/>
        <xdr:cNvGraphicFramePr/>
      </xdr:nvGraphicFramePr>
      <xdr:xfrm>
        <a:off x="66675" y="6086475"/>
        <a:ext cx="5534025" cy="5086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H73"/>
  <sheetViews>
    <sheetView tabSelected="1" workbookViewId="0" topLeftCell="A5">
      <selection activeCell="D8" sqref="D8"/>
    </sheetView>
  </sheetViews>
  <sheetFormatPr defaultColWidth="9.00390625" defaultRowHeight="15.75"/>
  <cols>
    <col min="1" max="2" width="9.00390625" style="2" customWidth="1"/>
    <col min="3" max="3" width="9.625" style="2" customWidth="1"/>
    <col min="4" max="16384" width="9.00390625" style="2" customWidth="1"/>
  </cols>
  <sheetData>
    <row r="5" ht="15.75">
      <c r="B5" s="3" t="s">
        <v>9</v>
      </c>
    </row>
    <row r="6" ht="15.75">
      <c r="A6" s="2" t="s">
        <v>7</v>
      </c>
    </row>
    <row r="7" ht="16.5" thickBot="1">
      <c r="A7" s="2" t="s">
        <v>4</v>
      </c>
    </row>
    <row r="8" spans="3:5" ht="16.5" thickBot="1">
      <c r="C8" s="11" t="s">
        <v>10</v>
      </c>
      <c r="D8" s="5">
        <v>2</v>
      </c>
      <c r="E8" s="12" t="s">
        <v>12</v>
      </c>
    </row>
    <row r="9" spans="3:5" ht="16.5" thickBot="1">
      <c r="C9" s="11" t="s">
        <v>11</v>
      </c>
      <c r="D9" s="5">
        <v>1</v>
      </c>
      <c r="E9" s="12" t="s">
        <v>12</v>
      </c>
    </row>
    <row r="11" spans="3:7" ht="15.75">
      <c r="C11" s="1" t="s">
        <v>0</v>
      </c>
      <c r="D11" s="2">
        <f>$D$8*$D$9</f>
        <v>2</v>
      </c>
      <c r="F11" s="1" t="s">
        <v>17</v>
      </c>
      <c r="G11" s="2">
        <f>IF(D8&gt;1,((D8-1)*D9),0)</f>
        <v>1</v>
      </c>
    </row>
    <row r="12" spans="3:7" ht="18.75">
      <c r="C12" s="1" t="s">
        <v>13</v>
      </c>
      <c r="D12" s="2">
        <f>$D$11*$D$9</f>
        <v>2</v>
      </c>
      <c r="F12" s="1" t="s">
        <v>18</v>
      </c>
      <c r="G12" s="2">
        <f>GAMMAINV(0.5,D8,D9)</f>
        <v>1.6783474166004453</v>
      </c>
    </row>
    <row r="13" spans="3:4" ht="15.75">
      <c r="C13" s="1" t="s">
        <v>1</v>
      </c>
      <c r="D13" s="2">
        <f>SQRT(D12)</f>
        <v>1.4142135623730951</v>
      </c>
    </row>
    <row r="14" spans="2:7" ht="16.5" thickBot="1">
      <c r="B14" s="4" t="s">
        <v>2</v>
      </c>
      <c r="C14" s="6" t="s">
        <v>3</v>
      </c>
      <c r="G14" s="13" t="s">
        <v>14</v>
      </c>
    </row>
    <row r="15" spans="2:7" ht="16.5" thickBot="1">
      <c r="B15" s="10">
        <v>1</v>
      </c>
      <c r="C15" s="8">
        <f>GAMMADIST(B15,$D$8,$D$9,TRUE)</f>
        <v>0.264241116848168</v>
      </c>
      <c r="G15" s="2">
        <f>NORMDIST(B15,$D$11,$D$13,TRUE)</f>
        <v>0.23974998705174821</v>
      </c>
    </row>
    <row r="17" spans="1:5" ht="16.5" thickBot="1">
      <c r="A17" s="4" t="s">
        <v>5</v>
      </c>
      <c r="B17" s="4" t="s">
        <v>6</v>
      </c>
      <c r="C17" s="7" t="s">
        <v>8</v>
      </c>
      <c r="D17" s="7"/>
      <c r="E17" s="7"/>
    </row>
    <row r="18" spans="1:7" ht="16.5" thickBot="1">
      <c r="A18" s="10">
        <v>1</v>
      </c>
      <c r="B18" s="10">
        <v>2</v>
      </c>
      <c r="D18" s="9">
        <f>IF(A18&lt;B18,GAMMADIST($B$18,$D$8,$D$9,TRUE)-GAMMADIST($A$18,$D$8,$D$9,TRUE),0)</f>
        <v>0.32975303340717166</v>
      </c>
      <c r="G18" s="2">
        <f>IF(A18&lt;B18,NORMDIST($B$18,$D$11,$D$13,TRUE)-NORMDIST($A$18,$D$11,$D$13,TRUE),0)</f>
        <v>0.2602500127299726</v>
      </c>
    </row>
    <row r="21" spans="1:8" ht="15.75">
      <c r="A21" s="13"/>
      <c r="B21" s="16" t="s">
        <v>19</v>
      </c>
      <c r="C21" s="16"/>
      <c r="E21" s="16" t="s">
        <v>20</v>
      </c>
      <c r="F21" s="16"/>
      <c r="H21" s="2" t="s">
        <v>21</v>
      </c>
    </row>
    <row r="22" spans="1:8" ht="15.75">
      <c r="A22" s="4" t="s">
        <v>2</v>
      </c>
      <c r="B22" s="13" t="s">
        <v>15</v>
      </c>
      <c r="C22" s="13" t="s">
        <v>16</v>
      </c>
      <c r="D22" s="13"/>
      <c r="E22" s="13" t="s">
        <v>15</v>
      </c>
      <c r="F22" s="13" t="s">
        <v>16</v>
      </c>
      <c r="H22" s="2">
        <v>0.1</v>
      </c>
    </row>
    <row r="23" spans="1:6" ht="15.75">
      <c r="A23" s="15">
        <v>0</v>
      </c>
      <c r="B23" s="14">
        <f>IF(D8=1,1/$D$9,0)</f>
        <v>0</v>
      </c>
      <c r="C23" s="14">
        <f>GAMMADIST($A23,$D$8,$D$9,TRUE)</f>
        <v>0</v>
      </c>
      <c r="D23" s="14"/>
      <c r="E23" s="14">
        <f>NORMDIST($A23,$D$11,$D$13,FALSE)</f>
        <v>0.10377687435514868</v>
      </c>
      <c r="F23" s="14">
        <f>NORMDIST($A23,$D$11,$D$13,TRUE)</f>
        <v>0.07864965263566692</v>
      </c>
    </row>
    <row r="24" spans="1:6" ht="15.75">
      <c r="A24" s="15">
        <f>A23+$H$22</f>
        <v>0.1</v>
      </c>
      <c r="B24" s="14">
        <f>GAMMADIST($A24,$D$8,$D$9,FALSE)</f>
        <v>0.09048374181135656</v>
      </c>
      <c r="C24" s="14">
        <f>GAMMADIST($A24,$D$8,$D$9,TRUE)</f>
        <v>0.004678840142665711</v>
      </c>
      <c r="D24" s="14"/>
      <c r="E24" s="14">
        <f>NORMDIST($A24,$D$11,$D$13,FALSE)</f>
        <v>0.11440481365879562</v>
      </c>
      <c r="F24" s="14">
        <f>NORMDIST($A24,$D$11,$D$13,TRUE)</f>
        <v>0.08955465745425095</v>
      </c>
    </row>
    <row r="25" spans="1:6" ht="15.75">
      <c r="A25" s="15">
        <f aca="true" t="shared" si="0" ref="A25:A52">A24+$H$22</f>
        <v>0.2</v>
      </c>
      <c r="B25" s="14">
        <f aca="true" t="shared" si="1" ref="B25:B73">GAMMADIST($A25,$D$8,$D$9,FALSE)</f>
        <v>0.1637461506296405</v>
      </c>
      <c r="C25" s="14">
        <f aca="true" t="shared" si="2" ref="C25:C73">GAMMADIST($A25,$D$8,$D$9,TRUE)</f>
        <v>0.017523096254763077</v>
      </c>
      <c r="D25" s="14"/>
      <c r="E25" s="14">
        <f aca="true" t="shared" si="3" ref="E25:E73">NORMDIST($A25,$D$11,$D$13,FALSE)</f>
        <v>0.12549214356009067</v>
      </c>
      <c r="F25" s="14">
        <f aca="true" t="shared" si="4" ref="F25:F73">NORMDIST($A25,$D$11,$D$13,TRUE)</f>
        <v>0.10154595951278877</v>
      </c>
    </row>
    <row r="26" spans="1:6" ht="15.75">
      <c r="A26" s="15">
        <f t="shared" si="0"/>
        <v>0.30000000000000004</v>
      </c>
      <c r="B26" s="14">
        <f t="shared" si="1"/>
        <v>0.2222454662235769</v>
      </c>
      <c r="C26" s="14">
        <f t="shared" si="2"/>
        <v>0.03693631307551277</v>
      </c>
      <c r="D26" s="14"/>
      <c r="E26" s="14">
        <f t="shared" si="3"/>
        <v>0.13696742933702535</v>
      </c>
      <c r="F26" s="14">
        <f t="shared" si="4"/>
        <v>0.11466603294492173</v>
      </c>
    </row>
    <row r="27" spans="1:6" ht="15.75">
      <c r="A27" s="15">
        <f t="shared" si="0"/>
        <v>0.4</v>
      </c>
      <c r="B27" s="14">
        <f t="shared" si="1"/>
        <v>0.2681280184372525</v>
      </c>
      <c r="C27" s="14">
        <f t="shared" si="2"/>
        <v>0.06155193505104781</v>
      </c>
      <c r="D27" s="14"/>
      <c r="E27" s="14">
        <f t="shared" si="3"/>
        <v>0.14874644656436722</v>
      </c>
      <c r="F27" s="14">
        <f t="shared" si="4"/>
        <v>0.12894956654433687</v>
      </c>
    </row>
    <row r="28" spans="1:6" ht="15.75">
      <c r="A28" s="15">
        <f t="shared" si="0"/>
        <v>0.5</v>
      </c>
      <c r="B28" s="14">
        <f t="shared" si="1"/>
        <v>0.30326532988232713</v>
      </c>
      <c r="C28" s="14">
        <f t="shared" si="2"/>
        <v>0.09020401026781948</v>
      </c>
      <c r="D28" s="14"/>
      <c r="E28" s="14">
        <f t="shared" si="3"/>
        <v>0.16073276729880184</v>
      </c>
      <c r="F28" s="14">
        <f t="shared" si="4"/>
        <v>0.14442221132793986</v>
      </c>
    </row>
    <row r="29" spans="1:6" ht="15.75">
      <c r="A29" s="15">
        <f t="shared" si="0"/>
        <v>0.6</v>
      </c>
      <c r="B29" s="14">
        <f t="shared" si="1"/>
        <v>0.3292869816846581</v>
      </c>
      <c r="C29" s="14">
        <f t="shared" si="2"/>
        <v>0.12190138129304105</v>
      </c>
      <c r="D29" s="14"/>
      <c r="E29" s="14">
        <f t="shared" si="3"/>
        <v>0.17281871510263466</v>
      </c>
      <c r="F29" s="14">
        <f t="shared" si="4"/>
        <v>0.1610994049635759</v>
      </c>
    </row>
    <row r="30" spans="1:6" ht="15.75">
      <c r="A30" s="15">
        <f t="shared" si="0"/>
        <v>0.7</v>
      </c>
      <c r="B30" s="14">
        <f t="shared" si="1"/>
        <v>0.3476097126838004</v>
      </c>
      <c r="C30" s="14">
        <f t="shared" si="2"/>
        <v>0.15580498330681478</v>
      </c>
      <c r="D30" s="14"/>
      <c r="E30" s="14">
        <f t="shared" si="3"/>
        <v>0.18488669084162745</v>
      </c>
      <c r="F30" s="14">
        <f t="shared" si="4"/>
        <v>0.17898531008199015</v>
      </c>
    </row>
    <row r="31" spans="1:6" ht="15.75">
      <c r="A31" s="15">
        <f t="shared" si="0"/>
        <v>0.7999999999999999</v>
      </c>
      <c r="B31" s="14">
        <f t="shared" si="1"/>
        <v>0.35946317132460764</v>
      </c>
      <c r="C31" s="14">
        <f t="shared" si="2"/>
        <v>0.1912078635697938</v>
      </c>
      <c r="D31" s="14"/>
      <c r="E31" s="14">
        <f t="shared" si="3"/>
        <v>0.19681085792857178</v>
      </c>
      <c r="F31" s="14">
        <f t="shared" si="4"/>
        <v>0.19807190303590771</v>
      </c>
    </row>
    <row r="32" spans="1:6" ht="15.75">
      <c r="A32" s="15">
        <f t="shared" si="0"/>
        <v>0.8999999999999999</v>
      </c>
      <c r="B32" s="14">
        <f t="shared" si="1"/>
        <v>0.36591269379792274</v>
      </c>
      <c r="C32" s="14">
        <f t="shared" si="2"/>
        <v>0.22751764305862737</v>
      </c>
      <c r="D32" s="14"/>
      <c r="E32" s="14">
        <f t="shared" si="3"/>
        <v>0.20845916182286436</v>
      </c>
      <c r="F32" s="14">
        <f t="shared" si="4"/>
        <v>0.2183382478653355</v>
      </c>
    </row>
    <row r="33" spans="1:6" ht="15.75">
      <c r="A33" s="15">
        <f t="shared" si="0"/>
        <v>0.9999999999999999</v>
      </c>
      <c r="B33" s="14">
        <f t="shared" si="1"/>
        <v>0.3678794412029946</v>
      </c>
      <c r="C33" s="14">
        <f t="shared" si="2"/>
        <v>0.264241116848168</v>
      </c>
      <c r="D33" s="14"/>
      <c r="E33" s="14">
        <f t="shared" si="3"/>
        <v>0.21969564473386116</v>
      </c>
      <c r="F33" s="14">
        <f t="shared" si="4"/>
        <v>0.23974998705174821</v>
      </c>
    </row>
    <row r="34" spans="1:6" ht="15.75">
      <c r="A34" s="15">
        <f t="shared" si="0"/>
        <v>1.0999999999999999</v>
      </c>
      <c r="B34" s="14">
        <f t="shared" si="1"/>
        <v>0.36615819209929207</v>
      </c>
      <c r="C34" s="14">
        <f t="shared" si="2"/>
        <v>0.30097072187868257</v>
      </c>
      <c r="D34" s="14"/>
      <c r="E34" s="14">
        <f t="shared" si="3"/>
        <v>0.23038300325305502</v>
      </c>
      <c r="F34" s="14">
        <f t="shared" si="4"/>
        <v>0.26225907613129473</v>
      </c>
    </row>
    <row r="35" spans="1:6" ht="15.75">
      <c r="A35" s="15">
        <f t="shared" si="0"/>
        <v>1.2</v>
      </c>
      <c r="B35" s="14">
        <f t="shared" si="1"/>
        <v>0.3614330543256419</v>
      </c>
      <c r="C35" s="14">
        <f t="shared" si="2"/>
        <v>0.33737272764997644</v>
      </c>
      <c r="D35" s="14"/>
      <c r="E35" s="14">
        <f t="shared" si="3"/>
        <v>0.2403853247098269</v>
      </c>
      <c r="F35" s="14">
        <f t="shared" si="4"/>
        <v>0.2858037834900262</v>
      </c>
    </row>
    <row r="36" spans="1:6" ht="15.75">
      <c r="A36" s="15">
        <f t="shared" si="0"/>
        <v>1.3</v>
      </c>
      <c r="B36" s="14">
        <f t="shared" si="1"/>
        <v>0.3542913309746032</v>
      </c>
      <c r="C36" s="14">
        <f t="shared" si="2"/>
        <v>0.3731768745935206</v>
      </c>
      <c r="D36" s="14"/>
      <c r="E36" s="14">
        <f t="shared" si="3"/>
        <v>0.2495709280361524</v>
      </c>
      <c r="F36" s="14">
        <f t="shared" si="4"/>
        <v>0.3103089698477042</v>
      </c>
    </row>
    <row r="37" spans="1:6" ht="15.75">
      <c r="A37" s="15">
        <f t="shared" si="0"/>
        <v>1.4000000000000001</v>
      </c>
      <c r="B37" s="14">
        <f t="shared" si="1"/>
        <v>0.3452357495478592</v>
      </c>
      <c r="C37" s="14">
        <f t="shared" si="2"/>
        <v>0.40816728308550065</v>
      </c>
      <c r="D37" s="14"/>
      <c r="E37" s="14">
        <f t="shared" si="3"/>
        <v>0.2578152274047407</v>
      </c>
      <c r="F37" s="14">
        <f t="shared" si="4"/>
        <v>0.3356866542755629</v>
      </c>
    </row>
    <row r="38" spans="1:6" ht="15.75">
      <c r="A38" s="15">
        <f t="shared" si="0"/>
        <v>1.5000000000000002</v>
      </c>
      <c r="B38" s="14">
        <f t="shared" si="1"/>
        <v>0.33469524025135083</v>
      </c>
      <c r="C38" s="14">
        <f t="shared" si="2"/>
        <v>0.4421745918635514</v>
      </c>
      <c r="D38" s="14"/>
      <c r="E38" s="14">
        <f t="shared" si="3"/>
        <v>0.2650035323440285</v>
      </c>
      <c r="F38" s="14">
        <f t="shared" si="4"/>
        <v>0.36183686536289383</v>
      </c>
    </row>
    <row r="39" spans="1:6" ht="15.75">
      <c r="A39" s="15">
        <f t="shared" si="0"/>
        <v>1.6000000000000003</v>
      </c>
      <c r="B39" s="14">
        <f t="shared" si="1"/>
        <v>0.32303442881915456</v>
      </c>
      <c r="C39" s="14">
        <f t="shared" si="2"/>
        <v>0.47506903678635176</v>
      </c>
      <c r="D39" s="14"/>
      <c r="E39" s="14">
        <f t="shared" si="3"/>
        <v>0.27103369677621575</v>
      </c>
      <c r="F39" s="14">
        <f t="shared" si="4"/>
        <v>0.38864876766229806</v>
      </c>
    </row>
    <row r="40" spans="1:6" ht="15.75">
      <c r="A40" s="15">
        <f t="shared" si="0"/>
        <v>1.7000000000000004</v>
      </c>
      <c r="B40" s="14">
        <f t="shared" si="1"/>
        <v>0.3105619909162851</v>
      </c>
      <c r="C40" s="14">
        <f t="shared" si="2"/>
        <v>0.5067544811256347</v>
      </c>
      <c r="D40" s="14"/>
      <c r="E40" s="14">
        <f t="shared" si="3"/>
        <v>0.2758185316627059</v>
      </c>
      <c r="F40" s="14">
        <f t="shared" si="4"/>
        <v>0.4160020451435026</v>
      </c>
    </row>
    <row r="41" spans="1:6" ht="15.75">
      <c r="A41" s="15">
        <f t="shared" si="0"/>
        <v>1.8000000000000005</v>
      </c>
      <c r="B41" s="14">
        <f t="shared" si="1"/>
        <v>0.29753799882437487</v>
      </c>
      <c r="C41" s="14">
        <f t="shared" si="2"/>
        <v>0.5371631049587438</v>
      </c>
      <c r="D41" s="14"/>
      <c r="E41" s="14">
        <f t="shared" si="3"/>
        <v>0.2792879016972342</v>
      </c>
      <c r="F41" s="14">
        <f t="shared" si="4"/>
        <v>0.44376851541902085</v>
      </c>
    </row>
    <row r="42" spans="1:6" ht="15.75">
      <c r="A42" s="15">
        <f t="shared" si="0"/>
        <v>1.9000000000000006</v>
      </c>
      <c r="B42" s="14">
        <f t="shared" si="1"/>
        <v>0.2841803765473801</v>
      </c>
      <c r="C42" s="14">
        <f t="shared" si="2"/>
        <v>0.5662509886263357</v>
      </c>
      <c r="D42" s="14"/>
      <c r="E42" s="14">
        <f t="shared" si="3"/>
        <v>0.2813904356065048</v>
      </c>
      <c r="F42" s="14">
        <f t="shared" si="4"/>
        <v>0.4718139413108007</v>
      </c>
    </row>
    <row r="43" spans="1:6" ht="15.75">
      <c r="A43" s="15">
        <f t="shared" si="0"/>
        <v>2.0000000000000004</v>
      </c>
      <c r="B43" s="14">
        <f t="shared" si="1"/>
        <v>0.2706705664964401</v>
      </c>
      <c r="C43" s="14">
        <f t="shared" si="2"/>
        <v>0.5939941502553397</v>
      </c>
      <c r="D43" s="14"/>
      <c r="E43" s="14">
        <f t="shared" si="3"/>
        <v>0.2820947917738781</v>
      </c>
      <c r="F43" s="14">
        <f t="shared" si="4"/>
        <v>0.4999999997817208</v>
      </c>
    </row>
    <row r="44" spans="1:6" ht="15.75">
      <c r="A44" s="15">
        <f t="shared" si="0"/>
        <v>2.1000000000000005</v>
      </c>
      <c r="B44" s="14">
        <f t="shared" si="1"/>
        <v>0.25715849935331786</v>
      </c>
      <c r="C44" s="14">
        <f t="shared" si="2"/>
        <v>0.6203850723831974</v>
      </c>
      <c r="D44" s="14"/>
      <c r="E44" s="14">
        <f t="shared" si="3"/>
        <v>0.28139043560650473</v>
      </c>
      <c r="F44" s="14">
        <f t="shared" si="4"/>
        <v>0.5281860586891998</v>
      </c>
    </row>
    <row r="45" spans="1:6" ht="15.75">
      <c r="A45" s="15">
        <f t="shared" si="0"/>
        <v>2.2000000000000006</v>
      </c>
      <c r="B45" s="14">
        <f t="shared" si="1"/>
        <v>0.2437669484180418</v>
      </c>
      <c r="C45" s="14">
        <f t="shared" si="2"/>
        <v>0.645429893210121</v>
      </c>
      <c r="D45" s="14"/>
      <c r="E45" s="14">
        <f t="shared" si="3"/>
        <v>0.27928790169723416</v>
      </c>
      <c r="F45" s="14">
        <f t="shared" si="4"/>
        <v>0.5562314845809797</v>
      </c>
    </row>
    <row r="46" spans="1:6" ht="15.75">
      <c r="A46" s="15">
        <f t="shared" si="0"/>
        <v>2.3000000000000007</v>
      </c>
      <c r="B46" s="14">
        <f t="shared" si="1"/>
        <v>0.2305953405822262</v>
      </c>
      <c r="C46" s="14">
        <f t="shared" si="2"/>
        <v>0.669145815686371</v>
      </c>
      <c r="D46" s="14"/>
      <c r="E46" s="14">
        <f t="shared" si="3"/>
        <v>0.27581853166270587</v>
      </c>
      <c r="F46" s="14">
        <f t="shared" si="4"/>
        <v>0.5839979548564976</v>
      </c>
    </row>
    <row r="47" spans="1:6" ht="15.75">
      <c r="A47" s="15">
        <f t="shared" si="0"/>
        <v>2.400000000000001</v>
      </c>
      <c r="B47" s="14">
        <f t="shared" si="1"/>
        <v>0.21772308791326356</v>
      </c>
      <c r="C47" s="14">
        <f t="shared" si="2"/>
        <v>0.6915589587895432</v>
      </c>
      <c r="D47" s="14"/>
      <c r="E47" s="14">
        <f t="shared" si="3"/>
        <v>0.2710336967762157</v>
      </c>
      <c r="F47" s="14">
        <f t="shared" si="4"/>
        <v>0.6113512323377024</v>
      </c>
    </row>
    <row r="48" spans="1:6" ht="15.75">
      <c r="A48" s="15">
        <f t="shared" si="0"/>
        <v>2.500000000000001</v>
      </c>
      <c r="B48" s="14">
        <f t="shared" si="1"/>
        <v>0.2052124965773475</v>
      </c>
      <c r="C48" s="14">
        <f t="shared" si="2"/>
        <v>0.7127025047917135</v>
      </c>
      <c r="D48" s="14"/>
      <c r="E48" s="14">
        <f t="shared" si="3"/>
        <v>0.26500353234402846</v>
      </c>
      <c r="F48" s="14">
        <f t="shared" si="4"/>
        <v>0.6381631346371064</v>
      </c>
    </row>
    <row r="49" spans="1:6" ht="15.75">
      <c r="A49" s="15">
        <f t="shared" si="0"/>
        <v>2.600000000000001</v>
      </c>
      <c r="B49" s="14">
        <f t="shared" si="1"/>
        <v>0.1931113033738307</v>
      </c>
      <c r="C49" s="14">
        <f t="shared" si="2"/>
        <v>0.7326151184054652</v>
      </c>
      <c r="D49" s="14"/>
      <c r="E49" s="14">
        <f t="shared" si="3"/>
        <v>0.25781522740474067</v>
      </c>
      <c r="F49" s="14">
        <f t="shared" si="4"/>
        <v>0.6643133457244375</v>
      </c>
    </row>
    <row r="50" spans="1:6" ht="15.75">
      <c r="A50" s="15">
        <f t="shared" si="0"/>
        <v>2.700000000000001</v>
      </c>
      <c r="B50" s="14">
        <f t="shared" si="1"/>
        <v>0.1814548844128872</v>
      </c>
      <c r="C50" s="14">
        <f t="shared" si="2"/>
        <v>0.751339602841599</v>
      </c>
      <c r="D50" s="14"/>
      <c r="E50" s="14">
        <f t="shared" si="3"/>
        <v>0.2495709280361523</v>
      </c>
      <c r="F50" s="14">
        <f t="shared" si="4"/>
        <v>0.689691030152296</v>
      </c>
    </row>
    <row r="51" spans="1:6" ht="15.75">
      <c r="A51" s="15">
        <f t="shared" si="0"/>
        <v>2.800000000000001</v>
      </c>
      <c r="B51" s="14">
        <f t="shared" si="1"/>
        <v>0.1702681753652137</v>
      </c>
      <c r="C51" s="14">
        <f t="shared" si="2"/>
        <v>0.7689217620043528</v>
      </c>
      <c r="D51" s="14"/>
      <c r="E51" s="14">
        <f t="shared" si="3"/>
        <v>0.2403853247098268</v>
      </c>
      <c r="F51" s="14">
        <f t="shared" si="4"/>
        <v>0.7141962165099742</v>
      </c>
    </row>
    <row r="52" spans="1:6" ht="15.75">
      <c r="A52" s="15">
        <f t="shared" si="0"/>
        <v>2.9000000000000012</v>
      </c>
      <c r="B52" s="14">
        <f t="shared" si="1"/>
        <v>0.15956733817726657</v>
      </c>
      <c r="C52" s="14">
        <f t="shared" si="2"/>
        <v>0.7854094417616071</v>
      </c>
      <c r="D52" s="14"/>
      <c r="E52" s="14">
        <f t="shared" si="3"/>
        <v>0.23038300325305489</v>
      </c>
      <c r="F52" s="14">
        <f t="shared" si="4"/>
        <v>0.7377409238687054</v>
      </c>
    </row>
    <row r="53" spans="1:6" ht="15.75">
      <c r="A53" s="15">
        <f>A52+$H$22</f>
        <v>3.0000000000000013</v>
      </c>
      <c r="B53" s="14">
        <f>GAMMADIST($A53,$D$8,$D$9,FALSE)</f>
        <v>0.1493612051164021</v>
      </c>
      <c r="C53" s="14">
        <f>GAMMADIST($A53,$D$8,$D$9,TRUE)</f>
        <v>0.8008517265114639</v>
      </c>
      <c r="D53" s="14"/>
      <c r="E53" s="14">
        <f>NORMDIST($A53,$D$11,$D$13,FALSE)</f>
        <v>0.21969564473386102</v>
      </c>
      <c r="F53" s="14">
        <f>NORMDIST($A53,$D$11,$D$13,TRUE)</f>
        <v>0.760250012948252</v>
      </c>
    </row>
    <row r="54" spans="1:6" ht="15.75">
      <c r="A54" s="15">
        <f aca="true" t="shared" si="5" ref="A54:A63">A53+$H$22</f>
        <v>3.1000000000000014</v>
      </c>
      <c r="B54" s="14">
        <f t="shared" si="1"/>
        <v>0.13965252743200676</v>
      </c>
      <c r="C54" s="14">
        <f t="shared" si="2"/>
        <v>0.8152982701705718</v>
      </c>
      <c r="D54" s="14"/>
      <c r="E54" s="14">
        <f t="shared" si="3"/>
        <v>0.20845916182286423</v>
      </c>
      <c r="F54" s="14">
        <f t="shared" si="4"/>
        <v>0.7816617521346647</v>
      </c>
    </row>
    <row r="55" spans="1:6" ht="15.75">
      <c r="A55" s="15">
        <f t="shared" si="5"/>
        <v>3.2000000000000015</v>
      </c>
      <c r="B55" s="14">
        <f t="shared" si="1"/>
        <v>0.13043905274195922</v>
      </c>
      <c r="C55" s="14">
        <f t="shared" si="2"/>
        <v>0.8287987432761785</v>
      </c>
      <c r="D55" s="14"/>
      <c r="E55" s="14">
        <f t="shared" si="3"/>
        <v>0.19681085792857161</v>
      </c>
      <c r="F55" s="14">
        <f t="shared" si="4"/>
        <v>0.8019280969640926</v>
      </c>
    </row>
    <row r="56" spans="1:6" ht="15.75">
      <c r="A56" s="15">
        <f t="shared" si="5"/>
        <v>3.3000000000000016</v>
      </c>
      <c r="B56" s="14">
        <f t="shared" si="1"/>
        <v>0.12171445243453106</v>
      </c>
      <c r="C56" s="14">
        <f t="shared" si="2"/>
        <v>0.8414023801610656</v>
      </c>
      <c r="D56" s="14"/>
      <c r="E56" s="14">
        <f t="shared" si="3"/>
        <v>0.1848866908416273</v>
      </c>
      <c r="F56" s="14">
        <f t="shared" si="4"/>
        <v>0.8210146899180102</v>
      </c>
    </row>
    <row r="57" spans="1:6" ht="15.75">
      <c r="A57" s="15">
        <f t="shared" si="5"/>
        <v>3.4000000000000017</v>
      </c>
      <c r="B57" s="14">
        <f t="shared" si="1"/>
        <v>0.11346911787484053</v>
      </c>
      <c r="C57" s="14">
        <f t="shared" si="2"/>
        <v>0.8531576121619711</v>
      </c>
      <c r="D57" s="14"/>
      <c r="E57" s="14">
        <f t="shared" si="3"/>
        <v>0.17281871510263444</v>
      </c>
      <c r="F57" s="14">
        <f t="shared" si="4"/>
        <v>0.8389005950364246</v>
      </c>
    </row>
    <row r="58" spans="1:6" ht="15.75">
      <c r="A58" s="15">
        <f t="shared" si="5"/>
        <v>3.5000000000000018</v>
      </c>
      <c r="B58" s="14">
        <f t="shared" si="1"/>
        <v>0.1056908419871795</v>
      </c>
      <c r="C58" s="14">
        <f t="shared" si="2"/>
        <v>0.8641117745879121</v>
      </c>
      <c r="D58" s="14"/>
      <c r="E58" s="14">
        <f t="shared" si="3"/>
        <v>0.16073276729880162</v>
      </c>
      <c r="F58" s="14">
        <f t="shared" si="4"/>
        <v>0.8555777886720605</v>
      </c>
    </row>
    <row r="59" spans="1:6" ht="15.75">
      <c r="A59" s="15">
        <f t="shared" si="5"/>
        <v>3.600000000000002</v>
      </c>
      <c r="B59" s="14">
        <f t="shared" si="1"/>
        <v>0.09836540081868969</v>
      </c>
      <c r="C59" s="14">
        <f t="shared" si="2"/>
        <v>0.8743108767316743</v>
      </c>
      <c r="D59" s="14"/>
      <c r="E59" s="14">
        <f t="shared" si="3"/>
        <v>0.14874644656436703</v>
      </c>
      <c r="F59" s="14">
        <f t="shared" si="4"/>
        <v>0.8710504334556635</v>
      </c>
    </row>
    <row r="60" spans="1:6" ht="15.75">
      <c r="A60" s="15">
        <f t="shared" si="5"/>
        <v>3.700000000000002</v>
      </c>
      <c r="B60" s="14">
        <f t="shared" si="1"/>
        <v>0.0914770479481014</v>
      </c>
      <c r="C60" s="14">
        <f t="shared" si="2"/>
        <v>0.8837994255794388</v>
      </c>
      <c r="D60" s="14"/>
      <c r="E60" s="14">
        <f t="shared" si="3"/>
        <v>0.1369674293370251</v>
      </c>
      <c r="F60" s="14">
        <f t="shared" si="4"/>
        <v>0.8853339670550786</v>
      </c>
    </row>
    <row r="61" spans="1:6" ht="15.75">
      <c r="A61" s="15">
        <f t="shared" si="5"/>
        <v>3.800000000000002</v>
      </c>
      <c r="B61" s="14">
        <f t="shared" si="1"/>
        <v>0.08500893306072017</v>
      </c>
      <c r="C61" s="14">
        <f t="shared" si="2"/>
        <v>0.8926202950811956</v>
      </c>
      <c r="D61" s="14"/>
      <c r="E61" s="14">
        <f t="shared" si="3"/>
        <v>0.12549214356009045</v>
      </c>
      <c r="F61" s="14">
        <f t="shared" si="4"/>
        <v>0.8984540404872114</v>
      </c>
    </row>
    <row r="62" spans="1:6" ht="15.75">
      <c r="A62" s="15">
        <f t="shared" si="5"/>
        <v>3.900000000000002</v>
      </c>
      <c r="B62" s="14">
        <f t="shared" si="1"/>
        <v>0.0789434546454078</v>
      </c>
      <c r="C62" s="14">
        <f t="shared" si="2"/>
        <v>0.9008146339070517</v>
      </c>
      <c r="D62" s="14"/>
      <c r="E62" s="14">
        <f t="shared" si="3"/>
        <v>0.11440481365879539</v>
      </c>
      <c r="F62" s="14">
        <f t="shared" si="4"/>
        <v>0.9104453425457493</v>
      </c>
    </row>
    <row r="63" spans="1:6" ht="15.75">
      <c r="A63" s="15">
        <f t="shared" si="5"/>
        <v>4.000000000000002</v>
      </c>
      <c r="B63" s="14">
        <f t="shared" si="1"/>
        <v>0.07326255556122019</v>
      </c>
      <c r="C63" s="14">
        <f t="shared" si="2"/>
        <v>0.9084218055484747</v>
      </c>
      <c r="D63" s="14"/>
      <c r="E63" s="14">
        <f t="shared" si="3"/>
        <v>0.1037768743551485</v>
      </c>
      <c r="F63" s="14">
        <f t="shared" si="4"/>
        <v>0.9213503473643332</v>
      </c>
    </row>
    <row r="64" spans="1:6" ht="15.75">
      <c r="A64" s="15">
        <f>A63+$H$22</f>
        <v>4.100000000000001</v>
      </c>
      <c r="B64" s="14">
        <f>GAMMADIST($A64,$D$8,$D$9,FALSE)</f>
        <v>0.06794796915304879</v>
      </c>
      <c r="C64" s="14">
        <f>GAMMADIST($A64,$D$8,$D$9,TRUE)</f>
        <v>0.9154793554437686</v>
      </c>
      <c r="D64" s="14"/>
      <c r="E64" s="14">
        <f>NORMDIST($A64,$D$11,$D$13,FALSE)</f>
        <v>0.09366673924261179</v>
      </c>
      <c r="F64" s="14">
        <f>NORMDIST($A64,$D$11,$D$13,TRUE)</f>
        <v>0.9312180213270373</v>
      </c>
    </row>
    <row r="65" spans="1:6" ht="15.75">
      <c r="A65" s="15">
        <f aca="true" t="shared" si="6" ref="A65:A73">A64+$H$22</f>
        <v>4.200000000000001</v>
      </c>
      <c r="B65" s="14">
        <f t="shared" si="1"/>
        <v>0.06298142265140809</v>
      </c>
      <c r="C65" s="14">
        <f t="shared" si="2"/>
        <v>0.9220230005268281</v>
      </c>
      <c r="D65" s="14"/>
      <c r="E65" s="14">
        <f t="shared" si="3"/>
        <v>0.08411989944831094</v>
      </c>
      <c r="F65" s="14">
        <f t="shared" si="4"/>
        <v>0.940102523596201</v>
      </c>
    </row>
    <row r="66" spans="1:6" ht="15.75">
      <c r="A66" s="15">
        <f t="shared" si="6"/>
        <v>4.300000000000001</v>
      </c>
      <c r="B66" s="14">
        <f t="shared" si="1"/>
        <v>0.05834480375746808</v>
      </c>
      <c r="C66" s="14">
        <f t="shared" si="2"/>
        <v>0.9280866372291673</v>
      </c>
      <c r="D66" s="14"/>
      <c r="E66" s="14">
        <f t="shared" si="3"/>
        <v>0.07516931898604577</v>
      </c>
      <c r="F66" s="14">
        <f t="shared" si="4"/>
        <v>0.9480619316207426</v>
      </c>
    </row>
    <row r="67" spans="1:6" ht="15.75">
      <c r="A67" s="15">
        <f t="shared" si="6"/>
        <v>4.4</v>
      </c>
      <c r="B67" s="14">
        <f t="shared" si="1"/>
        <v>0.05402029557813432</v>
      </c>
      <c r="C67" s="14">
        <f t="shared" si="2"/>
        <v>0.9337023645177442</v>
      </c>
      <c r="D67" s="14"/>
      <c r="E67" s="14">
        <f t="shared" si="3"/>
        <v>0.06683608675088476</v>
      </c>
      <c r="F67" s="14">
        <f t="shared" si="4"/>
        <v>0.9551570193117677</v>
      </c>
    </row>
    <row r="68" spans="1:6" ht="15.75">
      <c r="A68" s="15">
        <f t="shared" si="6"/>
        <v>4.5</v>
      </c>
      <c r="B68" s="14">
        <f t="shared" si="1"/>
        <v>0.049990484426377955</v>
      </c>
      <c r="C68" s="14">
        <f t="shared" si="2"/>
        <v>0.938900519034427</v>
      </c>
      <c r="D68" s="14"/>
      <c r="E68" s="14">
        <f t="shared" si="3"/>
        <v>0.05913028061182271</v>
      </c>
      <c r="F68" s="14">
        <f t="shared" si="4"/>
        <v>0.9614501113373652</v>
      </c>
    </row>
    <row r="69" spans="1:6" ht="15.75">
      <c r="A69" s="15">
        <f t="shared" si="6"/>
        <v>4.6</v>
      </c>
      <c r="B69" s="14">
        <f t="shared" si="1"/>
        <v>0.04623844442928027</v>
      </c>
      <c r="C69" s="14">
        <f t="shared" si="2"/>
        <v>0.943709719825224</v>
      </c>
      <c r="D69" s="14"/>
      <c r="E69" s="14">
        <f t="shared" si="3"/>
        <v>0.05205199669901746</v>
      </c>
      <c r="F69" s="14">
        <f t="shared" si="4"/>
        <v>0.9670040324094559</v>
      </c>
    </row>
    <row r="70" spans="1:6" ht="15.75">
      <c r="A70" s="15">
        <f t="shared" si="6"/>
        <v>4.699999999999999</v>
      </c>
      <c r="B70" s="14">
        <f t="shared" si="1"/>
        <v>0.04274780238163675</v>
      </c>
      <c r="C70" s="14">
        <f t="shared" si="2"/>
        <v>0.9481569205158873</v>
      </c>
      <c r="D70" s="14"/>
      <c r="E70" s="14">
        <f t="shared" si="3"/>
        <v>0.045592496634755814</v>
      </c>
      <c r="F70" s="14">
        <f t="shared" si="4"/>
        <v>0.9718811657199574</v>
      </c>
    </row>
    <row r="71" spans="1:6" ht="15.75">
      <c r="A71" s="15">
        <f t="shared" si="6"/>
        <v>4.799999999999999</v>
      </c>
      <c r="B71" s="14">
        <f t="shared" si="1"/>
        <v>0.03950278583868424</v>
      </c>
      <c r="C71" s="14">
        <f t="shared" si="2"/>
        <v>0.9522674671115898</v>
      </c>
      <c r="D71" s="14"/>
      <c r="E71" s="14">
        <f t="shared" si="3"/>
        <v>0.03973542691931954</v>
      </c>
      <c r="F71" s="14">
        <f t="shared" si="4"/>
        <v>0.9761426300229789</v>
      </c>
    </row>
    <row r="72" spans="1:6" ht="15.75">
      <c r="A72" s="15">
        <f t="shared" si="6"/>
        <v>4.899999999999999</v>
      </c>
      <c r="B72" s="14">
        <f t="shared" si="1"/>
        <v>0.03648825705065883</v>
      </c>
      <c r="C72" s="14">
        <f t="shared" si="2"/>
        <v>0.9560651598777782</v>
      </c>
      <c r="D72" s="14"/>
      <c r="E72" s="14">
        <f t="shared" si="3"/>
        <v>0.03445806768892337</v>
      </c>
      <c r="F72" s="14">
        <f t="shared" si="4"/>
        <v>0.9798475804225112</v>
      </c>
    </row>
    <row r="73" spans="1:6" ht="15.75">
      <c r="A73" s="15">
        <f t="shared" si="6"/>
        <v>4.999999999999998</v>
      </c>
      <c r="B73" s="14">
        <f t="shared" si="1"/>
        <v>0.03368973499831688</v>
      </c>
      <c r="C73" s="14">
        <f t="shared" si="2"/>
        <v>0.9595723180020197</v>
      </c>
      <c r="D73" s="14"/>
      <c r="E73" s="14">
        <f t="shared" si="3"/>
        <v>0.029732572305907434</v>
      </c>
      <c r="F73" s="14">
        <f t="shared" si="4"/>
        <v>0.9830526338508483</v>
      </c>
    </row>
  </sheetData>
  <sheetProtection sheet="1" objects="1" scenarios="1"/>
  <printOptions horizontalCentered="1"/>
  <pageMargins left="0.75" right="0.75" top="1" bottom="1" header="0.5" footer="0.5"/>
  <pageSetup horizontalDpi="600" verticalDpi="600" orientation="portrait" scale="115" r:id="rId1"/>
  <headerFooter alignWithMargins="0">
    <oddHeader>&amp;L&amp;"Times New Roman,Bold"ENGI 3423
Prob. &amp;&amp; Stat.&amp;C&amp;"Times New Roman,Bold"Gamma Distribution &amp;"Times New Roman,Bold Italic"p.d.f.&amp;"Times New Roman,Bold" &amp;&amp; &amp;"Times New Roman,Bold Italic"c.d.f.&amp;R&amp;"Lincoln,Regular"&amp;14Dr. G.H. George</oddHeader>
    <oddFooter>&amp;L&amp;F - &amp;A&amp;R&amp;D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2"/>
  <sheetViews>
    <sheetView workbookViewId="0" topLeftCell="A2">
      <selection activeCell="B5" sqref="B5"/>
    </sheetView>
  </sheetViews>
  <sheetFormatPr defaultColWidth="8.25390625" defaultRowHeight="15.75"/>
  <cols>
    <col min="1" max="16384" width="8.25390625" style="17" customWidth="1"/>
  </cols>
  <sheetData>
    <row r="2" spans="2:9" ht="15.75">
      <c r="B2" s="18" t="s">
        <v>10</v>
      </c>
      <c r="C2" s="19">
        <f>Tables!D8</f>
        <v>2</v>
      </c>
      <c r="D2" s="18" t="s">
        <v>11</v>
      </c>
      <c r="E2" s="19">
        <f>Tables!D9</f>
        <v>1</v>
      </c>
      <c r="F2" s="18" t="s">
        <v>22</v>
      </c>
      <c r="G2" s="19">
        <f>Tables!D11</f>
        <v>2</v>
      </c>
      <c r="H2" s="18" t="s">
        <v>23</v>
      </c>
      <c r="I2" s="19">
        <f>Tables!D13</f>
        <v>1.4142135623730951</v>
      </c>
    </row>
  </sheetData>
  <sheetProtection sheet="1" objects="1" scenarios="1"/>
  <printOptions horizontalCentered="1" verticalCentered="1"/>
  <pageMargins left="0.75" right="0.75" top="1" bottom="1" header="0.5" footer="0.5"/>
  <pageSetup fitToHeight="1" fitToWidth="1" horizontalDpi="600" verticalDpi="600" orientation="portrait" scale="76" r:id="rId2"/>
  <headerFooter alignWithMargins="0">
    <oddHeader xml:space="preserve">&amp;L&amp;"Times New Roman,Bold"ENGI 3423 Prob. &amp;&amp; Stat.&amp;C&amp;"Times New Roman,Bold" Gamma Distribution&amp;R&amp;"Lincoln,Regular"&amp;16Dr. G.H. George  </oddHeader>
    <oddFooter>&amp;L&amp;F - &amp;A&amp;R&amp;D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Faculty of Engineering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G.H. George</dc:creator>
  <cp:keywords/>
  <dc:description/>
  <cp:lastModifiedBy>Glyn George</cp:lastModifiedBy>
  <cp:lastPrinted>2007-07-05T13:06:54Z</cp:lastPrinted>
  <dcterms:created xsi:type="dcterms:W3CDTF">1999-10-16T14:15:18Z</dcterms:created>
  <dcterms:modified xsi:type="dcterms:W3CDTF">2007-07-05T13:07:14Z</dcterms:modified>
  <cp:category/>
  <cp:version/>
  <cp:contentType/>
  <cp:contentStatus/>
</cp:coreProperties>
</file>