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0" windowWidth="10755" windowHeight="9945"/>
  </bookViews>
  <sheets>
    <sheet name="Beta" sheetId="1" r:id="rId1"/>
  </sheets>
  <definedNames>
    <definedName name="_xlnm.Print_Area" localSheetId="0">Beta!$A$2:$H$44</definedName>
  </definedNames>
  <calcPr calcId="145621"/>
</workbook>
</file>

<file path=xl/calcChain.xml><?xml version="1.0" encoding="utf-8"?>
<calcChain xmlns="http://schemas.openxmlformats.org/spreadsheetml/2006/main">
  <c r="J3" i="1" l="1"/>
  <c r="F1" i="1"/>
  <c r="H46" i="1" s="1"/>
  <c r="F3" i="1"/>
  <c r="A5" i="1"/>
  <c r="F43" i="1"/>
  <c r="H49" i="1" l="1"/>
  <c r="B2" i="1" s="1"/>
  <c r="H51" i="1"/>
  <c r="D2" i="1" s="1"/>
  <c r="A6" i="1"/>
  <c r="A7" i="1" l="1"/>
  <c r="B6" i="1"/>
  <c r="C6" i="1" s="1"/>
  <c r="F44" i="1"/>
  <c r="F39" i="1" s="1"/>
  <c r="B5" i="1"/>
  <c r="F40" i="1" l="1"/>
  <c r="F41" i="1" s="1"/>
  <c r="A8" i="1"/>
  <c r="B7" i="1"/>
  <c r="C7" i="1" s="1"/>
  <c r="B8" i="1" l="1"/>
  <c r="C8" i="1" s="1"/>
  <c r="A9" i="1"/>
  <c r="A10" i="1" l="1"/>
  <c r="B9" i="1"/>
  <c r="C9" i="1" s="1"/>
  <c r="A11" i="1" l="1"/>
  <c r="B10" i="1"/>
  <c r="C10" i="1" s="1"/>
  <c r="A12" i="1" l="1"/>
  <c r="B11" i="1"/>
  <c r="C11" i="1" s="1"/>
  <c r="A13" i="1" l="1"/>
  <c r="B12" i="1"/>
  <c r="C12" i="1" s="1"/>
  <c r="B13" i="1" l="1"/>
  <c r="C13" i="1" s="1"/>
  <c r="A14" i="1"/>
  <c r="A15" i="1" l="1"/>
  <c r="B14" i="1"/>
  <c r="C14" i="1" s="1"/>
  <c r="A16" i="1" l="1"/>
  <c r="B15" i="1"/>
  <c r="C15" i="1" s="1"/>
  <c r="A17" i="1" l="1"/>
  <c r="B16" i="1"/>
  <c r="C16" i="1" s="1"/>
  <c r="A18" i="1" l="1"/>
  <c r="B17" i="1"/>
  <c r="C17" i="1" s="1"/>
  <c r="A19" i="1" l="1"/>
  <c r="B18" i="1"/>
  <c r="C18" i="1" s="1"/>
  <c r="B19" i="1" l="1"/>
  <c r="C19" i="1" s="1"/>
  <c r="A20" i="1"/>
  <c r="B20" i="1" l="1"/>
  <c r="C20" i="1" s="1"/>
  <c r="A21" i="1"/>
  <c r="B21" i="1" l="1"/>
  <c r="C21" i="1" s="1"/>
  <c r="A22" i="1"/>
  <c r="A23" i="1" l="1"/>
  <c r="B22" i="1"/>
  <c r="C22" i="1" s="1"/>
  <c r="B23" i="1" l="1"/>
  <c r="C23" i="1" s="1"/>
  <c r="A24" i="1"/>
  <c r="A25" i="1" l="1"/>
  <c r="B24" i="1"/>
  <c r="C24" i="1" s="1"/>
  <c r="B25" i="1" l="1"/>
  <c r="C25" i="1" s="1"/>
  <c r="A26" i="1"/>
  <c r="A27" i="1" l="1"/>
  <c r="B26" i="1"/>
  <c r="C26" i="1" s="1"/>
  <c r="B27" i="1" l="1"/>
  <c r="C27" i="1" s="1"/>
  <c r="A28" i="1"/>
  <c r="B28" i="1" l="1"/>
  <c r="C28" i="1" s="1"/>
  <c r="A29" i="1"/>
  <c r="B29" i="1" l="1"/>
  <c r="C29" i="1" s="1"/>
  <c r="A30" i="1"/>
  <c r="A31" i="1" l="1"/>
  <c r="B30" i="1"/>
  <c r="C30" i="1" s="1"/>
  <c r="A32" i="1" l="1"/>
  <c r="B31" i="1"/>
  <c r="C31" i="1" s="1"/>
  <c r="A33" i="1" l="1"/>
  <c r="B32" i="1"/>
  <c r="C32" i="1" s="1"/>
  <c r="A34" i="1" l="1"/>
  <c r="B33" i="1"/>
  <c r="C33" i="1" s="1"/>
  <c r="A35" i="1" l="1"/>
  <c r="B34" i="1"/>
  <c r="C34" i="1" s="1"/>
  <c r="A36" i="1" l="1"/>
  <c r="B35" i="1"/>
  <c r="C35" i="1" s="1"/>
  <c r="A37" i="1" l="1"/>
  <c r="B36" i="1"/>
  <c r="C36" i="1" s="1"/>
  <c r="B37" i="1" l="1"/>
  <c r="C37" i="1" s="1"/>
  <c r="A38" i="1"/>
  <c r="A39" i="1" l="1"/>
  <c r="B38" i="1"/>
  <c r="C38" i="1" s="1"/>
  <c r="A40" i="1" l="1"/>
  <c r="B39" i="1"/>
  <c r="C39" i="1" s="1"/>
  <c r="A41" i="1" l="1"/>
  <c r="B40" i="1"/>
  <c r="C40" i="1" s="1"/>
  <c r="B41" i="1" l="1"/>
  <c r="C41" i="1" s="1"/>
  <c r="A42" i="1"/>
  <c r="A43" i="1" l="1"/>
  <c r="B42" i="1"/>
  <c r="C42" i="1" s="1"/>
  <c r="A44" i="1" l="1"/>
  <c r="B43" i="1"/>
  <c r="C43" i="1" s="1"/>
  <c r="A45" i="1" l="1"/>
  <c r="B44" i="1"/>
  <c r="C44" i="1" s="1"/>
  <c r="A46" i="1" l="1"/>
  <c r="B45" i="1"/>
  <c r="C45" i="1" s="1"/>
  <c r="A47" i="1" l="1"/>
  <c r="B46" i="1"/>
  <c r="C46" i="1" s="1"/>
  <c r="B47" i="1" l="1"/>
  <c r="C47" i="1" s="1"/>
  <c r="A48" i="1"/>
  <c r="A49" i="1" l="1"/>
  <c r="B48" i="1"/>
  <c r="C48" i="1" s="1"/>
  <c r="B49" i="1" l="1"/>
  <c r="C49" i="1" s="1"/>
  <c r="A50" i="1"/>
  <c r="B50" i="1" l="1"/>
  <c r="C50" i="1" s="1"/>
  <c r="A51" i="1"/>
  <c r="B51" i="1" l="1"/>
  <c r="C51" i="1" s="1"/>
  <c r="A52" i="1"/>
  <c r="A53" i="1" l="1"/>
  <c r="B52" i="1"/>
  <c r="C52" i="1" s="1"/>
  <c r="A54" i="1" l="1"/>
  <c r="B53" i="1"/>
  <c r="C53" i="1" s="1"/>
  <c r="A55" i="1" l="1"/>
  <c r="B54" i="1"/>
  <c r="C54" i="1" s="1"/>
  <c r="B55" i="1" l="1"/>
  <c r="C55" i="1" s="1"/>
  <c r="A56" i="1"/>
  <c r="A57" i="1" l="1"/>
  <c r="B56" i="1"/>
  <c r="C56" i="1" s="1"/>
  <c r="A58" i="1" l="1"/>
  <c r="B57" i="1"/>
  <c r="C57" i="1" s="1"/>
  <c r="A59" i="1" l="1"/>
  <c r="B58" i="1"/>
  <c r="C58" i="1" s="1"/>
  <c r="B59" i="1" l="1"/>
  <c r="C59" i="1" s="1"/>
  <c r="A60" i="1"/>
  <c r="A61" i="1" l="1"/>
  <c r="B60" i="1"/>
  <c r="C60" i="1" s="1"/>
  <c r="A62" i="1" l="1"/>
  <c r="B61" i="1"/>
  <c r="C61" i="1" s="1"/>
  <c r="A63" i="1" l="1"/>
  <c r="B62" i="1"/>
  <c r="C62" i="1" s="1"/>
  <c r="A64" i="1" l="1"/>
  <c r="B63" i="1"/>
  <c r="C63" i="1" s="1"/>
  <c r="A65" i="1" l="1"/>
  <c r="B64" i="1"/>
  <c r="C64" i="1" s="1"/>
  <c r="B65" i="1" l="1"/>
  <c r="C65" i="1" s="1"/>
  <c r="A66" i="1"/>
  <c r="A67" i="1" l="1"/>
  <c r="B66" i="1"/>
  <c r="C66" i="1" s="1"/>
  <c r="B67" i="1" l="1"/>
  <c r="C67" i="1" s="1"/>
  <c r="A68" i="1"/>
  <c r="A69" i="1" l="1"/>
  <c r="B68" i="1"/>
  <c r="C68" i="1" s="1"/>
  <c r="B69" i="1" l="1"/>
  <c r="C69" i="1" s="1"/>
  <c r="A70" i="1"/>
  <c r="B70" i="1" l="1"/>
  <c r="C70" i="1" s="1"/>
  <c r="A71" i="1"/>
  <c r="B71" i="1" l="1"/>
  <c r="C71" i="1" s="1"/>
  <c r="A72" i="1"/>
  <c r="B72" i="1" l="1"/>
  <c r="C72" i="1" s="1"/>
  <c r="A73" i="1"/>
  <c r="A74" i="1" l="1"/>
  <c r="B73" i="1"/>
  <c r="C73" i="1" s="1"/>
  <c r="A75" i="1" l="1"/>
  <c r="B74" i="1"/>
  <c r="C74" i="1" s="1"/>
  <c r="B75" i="1" l="1"/>
  <c r="C75" i="1" s="1"/>
  <c r="A76" i="1"/>
  <c r="A77" i="1" l="1"/>
  <c r="B76" i="1"/>
  <c r="C76" i="1" s="1"/>
  <c r="A78" i="1" l="1"/>
  <c r="B77" i="1"/>
  <c r="C77" i="1" s="1"/>
  <c r="A79" i="1" l="1"/>
  <c r="B78" i="1"/>
  <c r="C78" i="1" s="1"/>
  <c r="B79" i="1" l="1"/>
  <c r="C79" i="1" s="1"/>
  <c r="A80" i="1"/>
  <c r="A81" i="1" l="1"/>
  <c r="B80" i="1"/>
  <c r="C80" i="1" s="1"/>
  <c r="A82" i="1" l="1"/>
  <c r="B81" i="1"/>
  <c r="C81" i="1" s="1"/>
  <c r="A83" i="1" l="1"/>
  <c r="B82" i="1"/>
  <c r="C82" i="1" s="1"/>
  <c r="B83" i="1" l="1"/>
  <c r="C83" i="1" s="1"/>
  <c r="A84" i="1"/>
  <c r="A85" i="1" l="1"/>
  <c r="B84" i="1"/>
  <c r="C84" i="1" s="1"/>
  <c r="A86" i="1" l="1"/>
  <c r="B85" i="1"/>
  <c r="C85" i="1" s="1"/>
  <c r="A87" i="1" l="1"/>
  <c r="B86" i="1"/>
  <c r="C86" i="1" s="1"/>
  <c r="B87" i="1" l="1"/>
  <c r="C87" i="1" s="1"/>
  <c r="A88" i="1"/>
  <c r="B88" i="1" l="1"/>
  <c r="C88" i="1" s="1"/>
  <c r="A89" i="1"/>
  <c r="A90" i="1" l="1"/>
  <c r="B89" i="1"/>
  <c r="C89" i="1" s="1"/>
  <c r="A91" i="1" l="1"/>
  <c r="B90" i="1"/>
  <c r="C90" i="1" s="1"/>
  <c r="B91" i="1" l="1"/>
  <c r="C91" i="1" s="1"/>
  <c r="A92" i="1"/>
  <c r="A93" i="1" l="1"/>
  <c r="B92" i="1"/>
  <c r="C92" i="1" s="1"/>
  <c r="A94" i="1" l="1"/>
  <c r="B93" i="1"/>
  <c r="C93" i="1" s="1"/>
  <c r="A95" i="1" l="1"/>
  <c r="B94" i="1"/>
  <c r="C94" i="1" s="1"/>
  <c r="B95" i="1" l="1"/>
  <c r="C95" i="1" s="1"/>
  <c r="A96" i="1"/>
  <c r="B96" i="1" l="1"/>
  <c r="C96" i="1" s="1"/>
  <c r="A97" i="1"/>
  <c r="A98" i="1" l="1"/>
  <c r="B97" i="1"/>
  <c r="C97" i="1" s="1"/>
  <c r="A99" i="1" l="1"/>
  <c r="B98" i="1"/>
  <c r="C98" i="1" s="1"/>
  <c r="A100" i="1" l="1"/>
  <c r="B99" i="1"/>
  <c r="C99" i="1" s="1"/>
  <c r="B100" i="1" l="1"/>
  <c r="C100" i="1" s="1"/>
  <c r="A101" i="1"/>
  <c r="A102" i="1" l="1"/>
  <c r="B101" i="1"/>
  <c r="C101" i="1" s="1"/>
  <c r="A103" i="1" l="1"/>
  <c r="B102" i="1"/>
  <c r="C102" i="1" s="1"/>
  <c r="B103" i="1" l="1"/>
  <c r="C103" i="1" s="1"/>
  <c r="A104" i="1"/>
  <c r="B104" i="1" l="1"/>
  <c r="A105" i="1"/>
  <c r="C104" i="1" l="1"/>
  <c r="C105" i="1"/>
</calcChain>
</file>

<file path=xl/sharedStrings.xml><?xml version="1.0" encoding="utf-8"?>
<sst xmlns="http://schemas.openxmlformats.org/spreadsheetml/2006/main" count="20" uniqueCount="18">
  <si>
    <t xml:space="preserve">a = </t>
  </si>
  <si>
    <t xml:space="preserve">b = </t>
  </si>
  <si>
    <t xml:space="preserve">A = </t>
  </si>
  <si>
    <t xml:space="preserve">B = </t>
  </si>
  <si>
    <r>
      <t xml:space="preserve">Beta distribution </t>
    </r>
    <r>
      <rPr>
        <i/>
        <sz val="12"/>
        <rFont val="Symbol"/>
        <family val="1"/>
        <charset val="2"/>
      </rP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Symbol"/>
        <family val="1"/>
        <charset val="2"/>
      </rPr>
      <t>b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>)</t>
    </r>
  </si>
  <si>
    <t xml:space="preserve">step = </t>
  </si>
  <si>
    <t>x</t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</si>
  <si>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</si>
  <si>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</si>
  <si>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m = </t>
  </si>
  <si>
    <t xml:space="preserve">s = </t>
  </si>
  <si>
    <r>
      <t>s</t>
    </r>
    <r>
      <rPr>
        <vertAlign val="superscript"/>
        <sz val="12"/>
        <rFont val="Symbol"/>
        <family val="1"/>
        <charset val="2"/>
      </rPr>
      <t>2</t>
    </r>
    <r>
      <rPr>
        <i/>
        <sz val="12"/>
        <rFont val="Symbol"/>
        <family val="1"/>
        <charset val="2"/>
      </rPr>
      <t xml:space="preserve"> = </t>
    </r>
  </si>
  <si>
    <t xml:space="preserve">range = </t>
  </si>
  <si>
    <r>
      <t xml:space="preserve">a </t>
    </r>
    <r>
      <rPr>
        <sz val="12"/>
        <rFont val="Symbol"/>
        <family val="1"/>
        <charset val="2"/>
      </rPr>
      <t xml:space="preserve">+ </t>
    </r>
    <r>
      <rPr>
        <i/>
        <sz val="12"/>
        <rFont val="Symbol"/>
        <family val="1"/>
        <charset val="2"/>
      </rPr>
      <t xml:space="preserve">b = </t>
    </r>
  </si>
  <si>
    <r>
      <t>s</t>
    </r>
    <r>
      <rPr>
        <vertAlign val="superscript"/>
        <sz val="12"/>
        <rFont val="Symbol"/>
        <family val="1"/>
        <charset val="2"/>
      </rPr>
      <t xml:space="preserve"> 2</t>
    </r>
    <r>
      <rPr>
        <sz val="12"/>
        <rFont val="Symbol"/>
        <family val="1"/>
        <charset val="2"/>
      </rPr>
      <t xml:space="preserve"> </t>
    </r>
    <r>
      <rPr>
        <i/>
        <sz val="12"/>
        <rFont val="Symbol"/>
        <family val="1"/>
        <charset val="2"/>
      </rPr>
      <t xml:space="preserve">= </t>
    </r>
  </si>
  <si>
    <t>must select such that</t>
  </si>
  <si>
    <r>
      <t xml:space="preserve"> 0 &lt; 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&lt;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&lt; </t>
    </r>
    <r>
      <rPr>
        <i/>
        <sz val="12"/>
        <rFont val="Times New Roman"/>
        <family val="1"/>
      </rPr>
      <t xml:space="preserve">B </t>
    </r>
    <r>
      <rPr>
        <sz val="12"/>
        <rFont val="Times New Roman"/>
        <family val="1"/>
      </rPr>
      <t xml:space="preserve"> and</t>
    </r>
  </si>
  <si>
    <r>
      <t xml:space="preserve"> 0 &lt;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&lt; </t>
    </r>
    <r>
      <rPr>
        <i/>
        <sz val="12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</si>
</sst>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0"/>
      <name val="Arial"/>
    </font>
    <font>
      <sz val="12"/>
      <name val="Times New Roman"/>
      <family val="1"/>
    </font>
    <font>
      <i/>
      <sz val="12"/>
      <name val="Symbol"/>
      <family val="1"/>
      <charset val="2"/>
    </font>
    <font>
      <i/>
      <sz val="12"/>
      <name val="Times New Roman"/>
      <family val="1"/>
    </font>
    <font>
      <sz val="12"/>
      <name val="Symbol"/>
      <family val="1"/>
      <charset val="2"/>
    </font>
    <font>
      <vertAlign val="superscript"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2" fontId="2" fillId="2" borderId="3" xfId="0" applyNumberFormat="1" applyFont="1" applyFill="1" applyBorder="1" applyAlignment="1">
      <alignment horizontal="right"/>
    </xf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0" xfId="0" quotePrefix="1" applyFont="1"/>
    <xf numFmtId="2" fontId="2" fillId="3" borderId="3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/>
    </xf>
    <xf numFmtId="0" fontId="1" fillId="2" borderId="6" xfId="0" applyNumberFormat="1" applyFont="1" applyFill="1" applyBorder="1" applyAlignment="1" applyProtection="1">
      <alignment horizontal="left" vertical="center"/>
      <protection locked="0"/>
    </xf>
    <xf numFmtId="2" fontId="2" fillId="2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 applyProtection="1">
      <alignment horizontal="right" vertical="center"/>
    </xf>
    <xf numFmtId="0" fontId="1" fillId="3" borderId="6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c.d.f.</a:t>
            </a:r>
          </a:p>
        </c:rich>
      </c:tx>
      <c:layout>
        <c:manualLayout>
          <c:xMode val="edge"/>
          <c:yMode val="edge"/>
          <c:x val="0.42539815856351287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79442830613935"/>
          <c:y val="0.25324675324675322"/>
          <c:w val="0.70476408967041693"/>
          <c:h val="0.47727272727272729"/>
        </c:manualLayout>
      </c:layout>
      <c:lineChart>
        <c:grouping val="standard"/>
        <c:varyColors val="0"/>
        <c:ser>
          <c:idx val="0"/>
          <c:order val="0"/>
          <c:tx>
            <c:strRef>
              <c:f>Beta!$B$4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Beta!$A$5:$A$105</c:f>
              <c:numCache>
                <c:formatCode>0.00</c:formatCode>
                <c:ptCount val="101"/>
                <c:pt idx="0">
                  <c:v>20</c:v>
                </c:pt>
                <c:pt idx="1">
                  <c:v>20.100000000000001</c:v>
                </c:pt>
                <c:pt idx="2">
                  <c:v>20.200000000000003</c:v>
                </c:pt>
                <c:pt idx="3">
                  <c:v>20.300000000000004</c:v>
                </c:pt>
                <c:pt idx="4">
                  <c:v>20.400000000000006</c:v>
                </c:pt>
                <c:pt idx="5">
                  <c:v>20.500000000000007</c:v>
                </c:pt>
                <c:pt idx="6">
                  <c:v>20.600000000000009</c:v>
                </c:pt>
                <c:pt idx="7">
                  <c:v>20.70000000000001</c:v>
                </c:pt>
                <c:pt idx="8">
                  <c:v>20.800000000000011</c:v>
                </c:pt>
                <c:pt idx="9">
                  <c:v>20.900000000000013</c:v>
                </c:pt>
                <c:pt idx="10">
                  <c:v>21.000000000000014</c:v>
                </c:pt>
                <c:pt idx="11">
                  <c:v>21.100000000000016</c:v>
                </c:pt>
                <c:pt idx="12">
                  <c:v>21.200000000000017</c:v>
                </c:pt>
                <c:pt idx="13">
                  <c:v>21.300000000000018</c:v>
                </c:pt>
                <c:pt idx="14">
                  <c:v>21.40000000000002</c:v>
                </c:pt>
                <c:pt idx="15">
                  <c:v>21.500000000000021</c:v>
                </c:pt>
                <c:pt idx="16">
                  <c:v>21.600000000000023</c:v>
                </c:pt>
                <c:pt idx="17">
                  <c:v>21.700000000000024</c:v>
                </c:pt>
                <c:pt idx="18">
                  <c:v>21.800000000000026</c:v>
                </c:pt>
                <c:pt idx="19">
                  <c:v>21.900000000000027</c:v>
                </c:pt>
                <c:pt idx="20">
                  <c:v>22.000000000000028</c:v>
                </c:pt>
                <c:pt idx="21">
                  <c:v>22.10000000000003</c:v>
                </c:pt>
                <c:pt idx="22">
                  <c:v>22.200000000000031</c:v>
                </c:pt>
                <c:pt idx="23">
                  <c:v>22.300000000000033</c:v>
                </c:pt>
                <c:pt idx="24">
                  <c:v>22.400000000000034</c:v>
                </c:pt>
                <c:pt idx="25">
                  <c:v>22.500000000000036</c:v>
                </c:pt>
                <c:pt idx="26">
                  <c:v>22.600000000000037</c:v>
                </c:pt>
                <c:pt idx="27">
                  <c:v>22.700000000000038</c:v>
                </c:pt>
                <c:pt idx="28">
                  <c:v>22.80000000000004</c:v>
                </c:pt>
                <c:pt idx="29">
                  <c:v>22.900000000000041</c:v>
                </c:pt>
                <c:pt idx="30">
                  <c:v>23.000000000000043</c:v>
                </c:pt>
                <c:pt idx="31">
                  <c:v>23.100000000000044</c:v>
                </c:pt>
                <c:pt idx="32">
                  <c:v>23.200000000000045</c:v>
                </c:pt>
                <c:pt idx="33">
                  <c:v>23.300000000000047</c:v>
                </c:pt>
                <c:pt idx="34">
                  <c:v>23.400000000000048</c:v>
                </c:pt>
                <c:pt idx="35">
                  <c:v>23.50000000000005</c:v>
                </c:pt>
                <c:pt idx="36">
                  <c:v>23.600000000000051</c:v>
                </c:pt>
                <c:pt idx="37">
                  <c:v>23.700000000000053</c:v>
                </c:pt>
                <c:pt idx="38">
                  <c:v>23.800000000000054</c:v>
                </c:pt>
                <c:pt idx="39">
                  <c:v>23.900000000000055</c:v>
                </c:pt>
                <c:pt idx="40">
                  <c:v>24.000000000000057</c:v>
                </c:pt>
                <c:pt idx="41">
                  <c:v>24.100000000000058</c:v>
                </c:pt>
                <c:pt idx="42">
                  <c:v>24.20000000000006</c:v>
                </c:pt>
                <c:pt idx="43">
                  <c:v>24.300000000000061</c:v>
                </c:pt>
                <c:pt idx="44">
                  <c:v>24.400000000000063</c:v>
                </c:pt>
                <c:pt idx="45">
                  <c:v>24.500000000000064</c:v>
                </c:pt>
                <c:pt idx="46">
                  <c:v>24.600000000000065</c:v>
                </c:pt>
                <c:pt idx="47">
                  <c:v>24.700000000000067</c:v>
                </c:pt>
                <c:pt idx="48">
                  <c:v>24.800000000000068</c:v>
                </c:pt>
                <c:pt idx="49">
                  <c:v>24.90000000000007</c:v>
                </c:pt>
                <c:pt idx="50">
                  <c:v>25.000000000000071</c:v>
                </c:pt>
                <c:pt idx="51">
                  <c:v>25.100000000000072</c:v>
                </c:pt>
                <c:pt idx="52">
                  <c:v>25.200000000000074</c:v>
                </c:pt>
                <c:pt idx="53">
                  <c:v>25.300000000000075</c:v>
                </c:pt>
                <c:pt idx="54">
                  <c:v>25.400000000000077</c:v>
                </c:pt>
                <c:pt idx="55">
                  <c:v>25.500000000000078</c:v>
                </c:pt>
                <c:pt idx="56">
                  <c:v>25.60000000000008</c:v>
                </c:pt>
                <c:pt idx="57">
                  <c:v>25.700000000000081</c:v>
                </c:pt>
                <c:pt idx="58">
                  <c:v>25.800000000000082</c:v>
                </c:pt>
                <c:pt idx="59">
                  <c:v>25.900000000000084</c:v>
                </c:pt>
                <c:pt idx="60">
                  <c:v>26.000000000000085</c:v>
                </c:pt>
                <c:pt idx="61">
                  <c:v>26.100000000000087</c:v>
                </c:pt>
                <c:pt idx="62">
                  <c:v>26.200000000000088</c:v>
                </c:pt>
                <c:pt idx="63">
                  <c:v>26.30000000000009</c:v>
                </c:pt>
                <c:pt idx="64">
                  <c:v>26.400000000000091</c:v>
                </c:pt>
                <c:pt idx="65">
                  <c:v>26.500000000000092</c:v>
                </c:pt>
                <c:pt idx="66">
                  <c:v>26.600000000000094</c:v>
                </c:pt>
                <c:pt idx="67">
                  <c:v>26.700000000000095</c:v>
                </c:pt>
                <c:pt idx="68">
                  <c:v>26.800000000000097</c:v>
                </c:pt>
                <c:pt idx="69">
                  <c:v>26.900000000000098</c:v>
                </c:pt>
                <c:pt idx="70">
                  <c:v>27.000000000000099</c:v>
                </c:pt>
                <c:pt idx="71">
                  <c:v>27.100000000000101</c:v>
                </c:pt>
                <c:pt idx="72">
                  <c:v>27.200000000000102</c:v>
                </c:pt>
                <c:pt idx="73">
                  <c:v>27.300000000000104</c:v>
                </c:pt>
                <c:pt idx="74">
                  <c:v>27.400000000000105</c:v>
                </c:pt>
                <c:pt idx="75">
                  <c:v>27.500000000000107</c:v>
                </c:pt>
                <c:pt idx="76">
                  <c:v>27.600000000000108</c:v>
                </c:pt>
                <c:pt idx="77">
                  <c:v>27.700000000000109</c:v>
                </c:pt>
                <c:pt idx="78">
                  <c:v>27.800000000000111</c:v>
                </c:pt>
                <c:pt idx="79">
                  <c:v>27.900000000000112</c:v>
                </c:pt>
                <c:pt idx="80">
                  <c:v>28.000000000000114</c:v>
                </c:pt>
                <c:pt idx="81">
                  <c:v>28.100000000000115</c:v>
                </c:pt>
                <c:pt idx="82">
                  <c:v>28.200000000000117</c:v>
                </c:pt>
                <c:pt idx="83">
                  <c:v>28.300000000000118</c:v>
                </c:pt>
                <c:pt idx="84">
                  <c:v>28.400000000000119</c:v>
                </c:pt>
                <c:pt idx="85">
                  <c:v>28.500000000000121</c:v>
                </c:pt>
                <c:pt idx="86">
                  <c:v>28.600000000000122</c:v>
                </c:pt>
                <c:pt idx="87">
                  <c:v>28.700000000000124</c:v>
                </c:pt>
                <c:pt idx="88">
                  <c:v>28.800000000000125</c:v>
                </c:pt>
                <c:pt idx="89">
                  <c:v>28.900000000000126</c:v>
                </c:pt>
                <c:pt idx="90">
                  <c:v>29.000000000000128</c:v>
                </c:pt>
                <c:pt idx="91">
                  <c:v>29.100000000000129</c:v>
                </c:pt>
                <c:pt idx="92">
                  <c:v>29.200000000000131</c:v>
                </c:pt>
                <c:pt idx="93">
                  <c:v>29.300000000000132</c:v>
                </c:pt>
                <c:pt idx="94">
                  <c:v>29.400000000000134</c:v>
                </c:pt>
                <c:pt idx="95">
                  <c:v>29.500000000000135</c:v>
                </c:pt>
                <c:pt idx="96">
                  <c:v>29.600000000000136</c:v>
                </c:pt>
                <c:pt idx="97">
                  <c:v>29.700000000000138</c:v>
                </c:pt>
                <c:pt idx="98">
                  <c:v>29.800000000000139</c:v>
                </c:pt>
                <c:pt idx="99">
                  <c:v>29.900000000000141</c:v>
                </c:pt>
                <c:pt idx="100">
                  <c:v>30.000000000000142</c:v>
                </c:pt>
              </c:numCache>
            </c:numRef>
          </c:cat>
          <c:val>
            <c:numRef>
              <c:f>Beta!$B$5:$B$105</c:f>
              <c:numCache>
                <c:formatCode>0.00000</c:formatCode>
                <c:ptCount val="101"/>
                <c:pt idx="0">
                  <c:v>0</c:v>
                </c:pt>
                <c:pt idx="1">
                  <c:v>8.9327800000015308E-23</c:v>
                </c:pt>
                <c:pt idx="2">
                  <c:v>3.5910123520006182E-19</c:v>
                </c:pt>
                <c:pt idx="3">
                  <c:v>4.5719975518207824E-17</c:v>
                </c:pt>
                <c:pt idx="4">
                  <c:v>1.4160775610370446E-15</c:v>
                </c:pt>
                <c:pt idx="5">
                  <c:v>2.0213623046878401E-14</c:v>
                </c:pt>
                <c:pt idx="6">
                  <c:v>1.7675646710909778E-13</c:v>
                </c:pt>
                <c:pt idx="7">
                  <c:v>1.102073737775651E-12</c:v>
                </c:pt>
                <c:pt idx="8">
                  <c:v>5.364187378431659E-12</c:v>
                </c:pt>
                <c:pt idx="9">
                  <c:v>2.1609192209330483E-11</c:v>
                </c:pt>
                <c:pt idx="10">
                  <c:v>7.4980000000012313E-11</c:v>
                </c:pt>
                <c:pt idx="11">
                  <c:v>2.3056087458179537E-10</c:v>
                </c:pt>
                <c:pt idx="12">
                  <c:v>6.4163111977804326E-10</c:v>
                </c:pt>
                <c:pt idx="13">
                  <c:v>1.642007102879513E-9</c:v>
                </c:pt>
                <c:pt idx="14">
                  <c:v>3.9123788603249798E-9</c:v>
                </c:pt>
                <c:pt idx="15">
                  <c:v>8.7650138562026201E-9</c:v>
                </c:pt>
                <c:pt idx="16">
                  <c:v>1.8610224740186214E-8</c:v>
                </c:pt>
                <c:pt idx="17">
                  <c:v>3.7692279539795777E-8</c:v>
                </c:pt>
                <c:pt idx="18">
                  <c:v>7.3212619002606429E-8</c:v>
                </c:pt>
                <c:pt idx="19">
                  <c:v>1.3699489756755764E-7</c:v>
                </c:pt>
                <c:pt idx="20">
                  <c:v>2.4788992000004098E-7</c:v>
                </c:pt>
                <c:pt idx="21">
                  <c:v>4.3516928440820243E-7</c:v>
                </c:pt>
                <c:pt idx="22">
                  <c:v>7.4321454811475801E-7</c:v>
                </c:pt>
                <c:pt idx="23">
                  <c:v>1.237873858592189E-6</c:v>
                </c:pt>
                <c:pt idx="24">
                  <c:v>2.0149298250203907E-6</c:v>
                </c:pt>
                <c:pt idx="25">
                  <c:v>3.2112002372746896E-6</c:v>
                </c:pt>
                <c:pt idx="26">
                  <c:v>5.0188760319173209E-6</c:v>
                </c:pt>
                <c:pt idx="27">
                  <c:v>7.7037872701820583E-6</c:v>
                </c:pt>
                <c:pt idx="28">
                  <c:v>1.1628376067997206E-5</c:v>
                </c:pt>
                <c:pt idx="29">
                  <c:v>1.728024324880126E-5</c:v>
                </c:pt>
                <c:pt idx="30">
                  <c:v>2.5307220420004071E-5</c:v>
                </c:pt>
                <c:pt idx="31">
                  <c:v>3.6559998239778388E-5</c:v>
                </c:pt>
                <c:pt idx="32">
                  <c:v>5.2143411473162982E-5</c:v>
                </c:pt>
                <c:pt idx="33">
                  <c:v>7.3477538269653596E-5</c:v>
                </c:pt>
                <c:pt idx="34">
                  <c:v>1.0236981078426234E-4</c:v>
                </c:pt>
                <c:pt idx="35">
                  <c:v>1.4109935231392733E-4</c:v>
                </c:pt>
                <c:pt idx="36">
                  <c:v>1.9251474771843125E-4</c:v>
                </c:pt>
                <c:pt idx="37">
                  <c:v>2.6014641395722825E-4</c:v>
                </c:pt>
                <c:pt idx="38">
                  <c:v>3.4833466080573934E-4</c:v>
                </c:pt>
                <c:pt idx="39">
                  <c:v>4.6237441277838725E-4</c:v>
                </c:pt>
                <c:pt idx="40">
                  <c:v>6.0867739648009405E-4</c:v>
                </c:pt>
                <c:pt idx="41">
                  <c:v>7.9495237756456298E-4</c:v>
                </c:pt>
                <c:pt idx="42">
                  <c:v>1.0304037528676437E-3</c:v>
                </c:pt>
                <c:pt idx="43">
                  <c:v>1.3259484610411282E-3</c:v>
                </c:pt>
                <c:pt idx="44">
                  <c:v>1.6944507644695813E-3</c:v>
                </c:pt>
                <c:pt idx="45">
                  <c:v>2.1509739722964144E-3</c:v>
                </c:pt>
                <c:pt idx="46">
                  <c:v>2.7130476156232764E-3</c:v>
                </c:pt>
                <c:pt idx="47">
                  <c:v>3.4009479488960478E-3</c:v>
                </c:pt>
                <c:pt idx="48">
                  <c:v>4.2379889347811768E-3</c:v>
                </c:pt>
                <c:pt idx="49">
                  <c:v>5.2508200734330693E-3</c:v>
                </c:pt>
                <c:pt idx="50">
                  <c:v>6.4697265625009472E-3</c:v>
                </c:pt>
                <c:pt idx="51">
                  <c:v>7.9289263249031888E-3</c:v>
                </c:pt>
                <c:pt idx="52">
                  <c:v>9.6668574228141423E-3</c:v>
                </c:pt>
                <c:pt idx="53">
                  <c:v>1.1726448296390595E-2</c:v>
                </c:pt>
                <c:pt idx="54">
                  <c:v>1.4155362135190893E-2</c:v>
                </c:pt>
                <c:pt idx="55">
                  <c:v>1.7006205522786255E-2</c:v>
                </c:pt>
                <c:pt idx="56">
                  <c:v>2.0336690307973644E-2</c:v>
                </c:pt>
                <c:pt idx="57">
                  <c:v>2.4209736470382735E-2</c:v>
                </c:pt>
                <c:pt idx="58">
                  <c:v>2.8693502589512504E-2</c:v>
                </c:pt>
                <c:pt idx="59">
                  <c:v>3.3861329424455806E-2</c:v>
                </c:pt>
                <c:pt idx="60">
                  <c:v>3.9791581102085381E-2</c:v>
                </c:pt>
                <c:pt idx="61">
                  <c:v>4.6567367535288215E-2</c:v>
                </c:pt>
                <c:pt idx="62">
                  <c:v>5.4276130997179539E-2</c:v>
                </c:pt>
                <c:pt idx="63">
                  <c:v>6.3009079316095812E-2</c:v>
                </c:pt>
                <c:pt idx="64">
                  <c:v>7.2860447990908697E-2</c:v>
                </c:pt>
                <c:pt idx="65">
                  <c:v>8.3926573726135656E-2</c:v>
                </c:pt>
                <c:pt idx="66">
                  <c:v>9.6304762529350607E-2</c:v>
                </c:pt>
                <c:pt idx="67">
                  <c:v>0.11009193668672518</c:v>
                </c:pt>
                <c:pt idx="68">
                  <c:v>0.12538304673329956</c:v>
                </c:pt>
                <c:pt idx="69">
                  <c:v>0.14226923707068037</c:v>
                </c:pt>
                <c:pt idx="70">
                  <c:v>0.16083575727563931</c:v>
                </c:pt>
                <c:pt idx="71">
                  <c:v>0.18115961552014789</c:v>
                </c:pt>
                <c:pt idx="72">
                  <c:v>0.20330697603150788</c:v>
                </c:pt>
                <c:pt idx="73">
                  <c:v>0.22733030931909756</c:v>
                </c:pt>
                <c:pt idx="74">
                  <c:v>0.25326531215548903</c:v>
                </c:pt>
                <c:pt idx="75">
                  <c:v>0.28112762421372617</c:v>
                </c:pt>
                <c:pt idx="76">
                  <c:v>0.31090938003560453</c:v>
                </c:pt>
                <c:pt idx="77">
                  <c:v>0.3425756488619448</c:v>
                </c:pt>
                <c:pt idx="78">
                  <c:v>0.37606083103801197</c:v>
                </c:pt>
                <c:pt idx="79">
                  <c:v>0.4112650984782863</c:v>
                </c:pt>
                <c:pt idx="80">
                  <c:v>0.44805098831876244</c:v>
                </c:pt>
                <c:pt idx="81">
                  <c:v>0.48624028370804384</c:v>
                </c:pt>
                <c:pt idx="82">
                  <c:v>0.52561134402049581</c:v>
                </c:pt>
                <c:pt idx="83">
                  <c:v>0.56589707897006769</c:v>
                </c:pt>
                <c:pt idx="84">
                  <c:v>0.60678379754259226</c:v>
                </c:pt>
                <c:pt idx="85">
                  <c:v>0.64791120375531364</c:v>
                </c:pt>
                <c:pt idx="86">
                  <c:v>0.68887385743167839</c:v>
                </c:pt>
                <c:pt idx="87">
                  <c:v>0.72922446991389722</c:v>
                </c:pt>
                <c:pt idx="88">
                  <c:v>0.76847946242386223</c:v>
                </c:pt>
                <c:pt idx="89">
                  <c:v>0.80612727915634907</c:v>
                </c:pt>
                <c:pt idx="90">
                  <c:v>0.84164001871342387</c:v>
                </c:pt>
                <c:pt idx="91">
                  <c:v>0.87448902676825391</c:v>
                </c:pt>
                <c:pt idx="92">
                  <c:v>0.90416518052092276</c:v>
                </c:pt>
                <c:pt idx="93">
                  <c:v>0.93020469225868951</c:v>
                </c:pt>
                <c:pt idx="94">
                  <c:v>0.95222136588038475</c:v>
                </c:pt>
                <c:pt idx="95">
                  <c:v>0.96994635735445434</c:v>
                </c:pt>
                <c:pt idx="96">
                  <c:v>0.98327661856282589</c:v>
                </c:pt>
                <c:pt idx="97">
                  <c:v>0.99233334469568502</c:v>
                </c:pt>
                <c:pt idx="98">
                  <c:v>0.99753189921168262</c:v>
                </c:pt>
                <c:pt idx="99">
                  <c:v>0.99966485832145202</c:v>
                </c:pt>
                <c:pt idx="1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4208"/>
        <c:axId val="66033536"/>
      </c:lineChart>
      <c:catAx>
        <c:axId val="66014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651093613298342"/>
              <c:y val="0.82792207792207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33536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66033536"/>
        <c:scaling>
          <c:orientation val="minMax"/>
          <c:max val="1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B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0793650793650794E-2"/>
              <c:y val="0.42857142857142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14208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p.d.f.</a:t>
            </a:r>
          </a:p>
        </c:rich>
      </c:tx>
      <c:layout>
        <c:manualLayout>
          <c:xMode val="edge"/>
          <c:yMode val="edge"/>
          <c:x val="0.4253981585635128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61981528960594"/>
          <c:y val="0.22261522508424161"/>
          <c:w val="0.70793870268695025"/>
          <c:h val="0.51943552519656377"/>
        </c:manualLayout>
      </c:layout>
      <c:lineChart>
        <c:grouping val="standard"/>
        <c:varyColors val="0"/>
        <c:ser>
          <c:idx val="0"/>
          <c:order val="0"/>
          <c:tx>
            <c:strRef>
              <c:f>Beta!$C$4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Beta!$A$5:$A$105</c:f>
              <c:numCache>
                <c:formatCode>0.00</c:formatCode>
                <c:ptCount val="101"/>
                <c:pt idx="0">
                  <c:v>20</c:v>
                </c:pt>
                <c:pt idx="1">
                  <c:v>20.100000000000001</c:v>
                </c:pt>
                <c:pt idx="2">
                  <c:v>20.200000000000003</c:v>
                </c:pt>
                <c:pt idx="3">
                  <c:v>20.300000000000004</c:v>
                </c:pt>
                <c:pt idx="4">
                  <c:v>20.400000000000006</c:v>
                </c:pt>
                <c:pt idx="5">
                  <c:v>20.500000000000007</c:v>
                </c:pt>
                <c:pt idx="6">
                  <c:v>20.600000000000009</c:v>
                </c:pt>
                <c:pt idx="7">
                  <c:v>20.70000000000001</c:v>
                </c:pt>
                <c:pt idx="8">
                  <c:v>20.800000000000011</c:v>
                </c:pt>
                <c:pt idx="9">
                  <c:v>20.900000000000013</c:v>
                </c:pt>
                <c:pt idx="10">
                  <c:v>21.000000000000014</c:v>
                </c:pt>
                <c:pt idx="11">
                  <c:v>21.100000000000016</c:v>
                </c:pt>
                <c:pt idx="12">
                  <c:v>21.200000000000017</c:v>
                </c:pt>
                <c:pt idx="13">
                  <c:v>21.300000000000018</c:v>
                </c:pt>
                <c:pt idx="14">
                  <c:v>21.40000000000002</c:v>
                </c:pt>
                <c:pt idx="15">
                  <c:v>21.500000000000021</c:v>
                </c:pt>
                <c:pt idx="16">
                  <c:v>21.600000000000023</c:v>
                </c:pt>
                <c:pt idx="17">
                  <c:v>21.700000000000024</c:v>
                </c:pt>
                <c:pt idx="18">
                  <c:v>21.800000000000026</c:v>
                </c:pt>
                <c:pt idx="19">
                  <c:v>21.900000000000027</c:v>
                </c:pt>
                <c:pt idx="20">
                  <c:v>22.000000000000028</c:v>
                </c:pt>
                <c:pt idx="21">
                  <c:v>22.10000000000003</c:v>
                </c:pt>
                <c:pt idx="22">
                  <c:v>22.200000000000031</c:v>
                </c:pt>
                <c:pt idx="23">
                  <c:v>22.300000000000033</c:v>
                </c:pt>
                <c:pt idx="24">
                  <c:v>22.400000000000034</c:v>
                </c:pt>
                <c:pt idx="25">
                  <c:v>22.500000000000036</c:v>
                </c:pt>
                <c:pt idx="26">
                  <c:v>22.600000000000037</c:v>
                </c:pt>
                <c:pt idx="27">
                  <c:v>22.700000000000038</c:v>
                </c:pt>
                <c:pt idx="28">
                  <c:v>22.80000000000004</c:v>
                </c:pt>
                <c:pt idx="29">
                  <c:v>22.900000000000041</c:v>
                </c:pt>
                <c:pt idx="30">
                  <c:v>23.000000000000043</c:v>
                </c:pt>
                <c:pt idx="31">
                  <c:v>23.100000000000044</c:v>
                </c:pt>
                <c:pt idx="32">
                  <c:v>23.200000000000045</c:v>
                </c:pt>
                <c:pt idx="33">
                  <c:v>23.300000000000047</c:v>
                </c:pt>
                <c:pt idx="34">
                  <c:v>23.400000000000048</c:v>
                </c:pt>
                <c:pt idx="35">
                  <c:v>23.50000000000005</c:v>
                </c:pt>
                <c:pt idx="36">
                  <c:v>23.600000000000051</c:v>
                </c:pt>
                <c:pt idx="37">
                  <c:v>23.700000000000053</c:v>
                </c:pt>
                <c:pt idx="38">
                  <c:v>23.800000000000054</c:v>
                </c:pt>
                <c:pt idx="39">
                  <c:v>23.900000000000055</c:v>
                </c:pt>
                <c:pt idx="40">
                  <c:v>24.000000000000057</c:v>
                </c:pt>
                <c:pt idx="41">
                  <c:v>24.100000000000058</c:v>
                </c:pt>
                <c:pt idx="42">
                  <c:v>24.20000000000006</c:v>
                </c:pt>
                <c:pt idx="43">
                  <c:v>24.300000000000061</c:v>
                </c:pt>
                <c:pt idx="44">
                  <c:v>24.400000000000063</c:v>
                </c:pt>
                <c:pt idx="45">
                  <c:v>24.500000000000064</c:v>
                </c:pt>
                <c:pt idx="46">
                  <c:v>24.600000000000065</c:v>
                </c:pt>
                <c:pt idx="47">
                  <c:v>24.700000000000067</c:v>
                </c:pt>
                <c:pt idx="48">
                  <c:v>24.800000000000068</c:v>
                </c:pt>
                <c:pt idx="49">
                  <c:v>24.90000000000007</c:v>
                </c:pt>
                <c:pt idx="50">
                  <c:v>25.000000000000071</c:v>
                </c:pt>
                <c:pt idx="51">
                  <c:v>25.100000000000072</c:v>
                </c:pt>
                <c:pt idx="52">
                  <c:v>25.200000000000074</c:v>
                </c:pt>
                <c:pt idx="53">
                  <c:v>25.300000000000075</c:v>
                </c:pt>
                <c:pt idx="54">
                  <c:v>25.400000000000077</c:v>
                </c:pt>
                <c:pt idx="55">
                  <c:v>25.500000000000078</c:v>
                </c:pt>
                <c:pt idx="56">
                  <c:v>25.60000000000008</c:v>
                </c:pt>
                <c:pt idx="57">
                  <c:v>25.700000000000081</c:v>
                </c:pt>
                <c:pt idx="58">
                  <c:v>25.800000000000082</c:v>
                </c:pt>
                <c:pt idx="59">
                  <c:v>25.900000000000084</c:v>
                </c:pt>
                <c:pt idx="60">
                  <c:v>26.000000000000085</c:v>
                </c:pt>
                <c:pt idx="61">
                  <c:v>26.100000000000087</c:v>
                </c:pt>
                <c:pt idx="62">
                  <c:v>26.200000000000088</c:v>
                </c:pt>
                <c:pt idx="63">
                  <c:v>26.30000000000009</c:v>
                </c:pt>
                <c:pt idx="64">
                  <c:v>26.400000000000091</c:v>
                </c:pt>
                <c:pt idx="65">
                  <c:v>26.500000000000092</c:v>
                </c:pt>
                <c:pt idx="66">
                  <c:v>26.600000000000094</c:v>
                </c:pt>
                <c:pt idx="67">
                  <c:v>26.700000000000095</c:v>
                </c:pt>
                <c:pt idx="68">
                  <c:v>26.800000000000097</c:v>
                </c:pt>
                <c:pt idx="69">
                  <c:v>26.900000000000098</c:v>
                </c:pt>
                <c:pt idx="70">
                  <c:v>27.000000000000099</c:v>
                </c:pt>
                <c:pt idx="71">
                  <c:v>27.100000000000101</c:v>
                </c:pt>
                <c:pt idx="72">
                  <c:v>27.200000000000102</c:v>
                </c:pt>
                <c:pt idx="73">
                  <c:v>27.300000000000104</c:v>
                </c:pt>
                <c:pt idx="74">
                  <c:v>27.400000000000105</c:v>
                </c:pt>
                <c:pt idx="75">
                  <c:v>27.500000000000107</c:v>
                </c:pt>
                <c:pt idx="76">
                  <c:v>27.600000000000108</c:v>
                </c:pt>
                <c:pt idx="77">
                  <c:v>27.700000000000109</c:v>
                </c:pt>
                <c:pt idx="78">
                  <c:v>27.800000000000111</c:v>
                </c:pt>
                <c:pt idx="79">
                  <c:v>27.900000000000112</c:v>
                </c:pt>
                <c:pt idx="80">
                  <c:v>28.000000000000114</c:v>
                </c:pt>
                <c:pt idx="81">
                  <c:v>28.100000000000115</c:v>
                </c:pt>
                <c:pt idx="82">
                  <c:v>28.200000000000117</c:v>
                </c:pt>
                <c:pt idx="83">
                  <c:v>28.300000000000118</c:v>
                </c:pt>
                <c:pt idx="84">
                  <c:v>28.400000000000119</c:v>
                </c:pt>
                <c:pt idx="85">
                  <c:v>28.500000000000121</c:v>
                </c:pt>
                <c:pt idx="86">
                  <c:v>28.600000000000122</c:v>
                </c:pt>
                <c:pt idx="87">
                  <c:v>28.700000000000124</c:v>
                </c:pt>
                <c:pt idx="88">
                  <c:v>28.800000000000125</c:v>
                </c:pt>
                <c:pt idx="89">
                  <c:v>28.900000000000126</c:v>
                </c:pt>
                <c:pt idx="90">
                  <c:v>29.000000000000128</c:v>
                </c:pt>
                <c:pt idx="91">
                  <c:v>29.100000000000129</c:v>
                </c:pt>
                <c:pt idx="92">
                  <c:v>29.200000000000131</c:v>
                </c:pt>
                <c:pt idx="93">
                  <c:v>29.300000000000132</c:v>
                </c:pt>
                <c:pt idx="94">
                  <c:v>29.400000000000134</c:v>
                </c:pt>
                <c:pt idx="95">
                  <c:v>29.500000000000135</c:v>
                </c:pt>
                <c:pt idx="96">
                  <c:v>29.600000000000136</c:v>
                </c:pt>
                <c:pt idx="97">
                  <c:v>29.700000000000138</c:v>
                </c:pt>
                <c:pt idx="98">
                  <c:v>29.800000000000139</c:v>
                </c:pt>
                <c:pt idx="99">
                  <c:v>29.900000000000141</c:v>
                </c:pt>
                <c:pt idx="100">
                  <c:v>30.000000000000142</c:v>
                </c:pt>
              </c:numCache>
            </c:numRef>
          </c:cat>
          <c:val>
            <c:numRef>
              <c:f>Beta!$C$5:$C$105</c:f>
              <c:numCache>
                <c:formatCode>0.00000</c:formatCode>
                <c:ptCount val="101"/>
                <c:pt idx="0">
                  <c:v>0</c:v>
                </c:pt>
                <c:pt idx="1">
                  <c:v>8.9327800000015304E-22</c:v>
                </c:pt>
                <c:pt idx="2">
                  <c:v>3.5901190740006178E-18</c:v>
                </c:pt>
                <c:pt idx="3">
                  <c:v>4.5360874283007756E-16</c:v>
                </c:pt>
                <c:pt idx="4">
                  <c:v>1.3703575855188367E-14</c:v>
                </c:pt>
                <c:pt idx="5">
                  <c:v>1.8797545485841357E-13</c:v>
                </c:pt>
                <c:pt idx="6">
                  <c:v>1.5654284406221937E-12</c:v>
                </c:pt>
                <c:pt idx="7">
                  <c:v>9.253172706665531E-12</c:v>
                </c:pt>
                <c:pt idx="8">
                  <c:v>4.2621136406560079E-11</c:v>
                </c:pt>
                <c:pt idx="9">
                  <c:v>1.6245004830898825E-10</c:v>
                </c:pt>
                <c:pt idx="10">
                  <c:v>5.3370807790681826E-10</c:v>
                </c:pt>
                <c:pt idx="11">
                  <c:v>1.5558087458178305E-9</c:v>
                </c:pt>
                <c:pt idx="12">
                  <c:v>4.1107024519624784E-9</c:v>
                </c:pt>
                <c:pt idx="13">
                  <c:v>1.0003759831014696E-8</c:v>
                </c:pt>
                <c:pt idx="14">
                  <c:v>2.2703717574454666E-8</c:v>
                </c:pt>
                <c:pt idx="15">
                  <c:v>4.8526349958776402E-8</c:v>
                </c:pt>
                <c:pt idx="16">
                  <c:v>9.8452108839835928E-8</c:v>
                </c:pt>
                <c:pt idx="17">
                  <c:v>1.9082054799609561E-7</c:v>
                </c:pt>
                <c:pt idx="18">
                  <c:v>3.5520339462810652E-7</c:v>
                </c:pt>
                <c:pt idx="19">
                  <c:v>6.3782278564951208E-7</c:v>
                </c:pt>
                <c:pt idx="20">
                  <c:v>1.1089502243248333E-6</c:v>
                </c:pt>
                <c:pt idx="21">
                  <c:v>1.8727936440816145E-6</c:v>
                </c:pt>
                <c:pt idx="22">
                  <c:v>3.0804526370655557E-6</c:v>
                </c:pt>
                <c:pt idx="23">
                  <c:v>4.946593104774309E-6</c:v>
                </c:pt>
                <c:pt idx="24">
                  <c:v>7.7705596642820171E-6</c:v>
                </c:pt>
                <c:pt idx="25">
                  <c:v>1.1962704122542988E-5</c:v>
                </c:pt>
                <c:pt idx="26">
                  <c:v>1.8076757946426313E-5</c:v>
                </c:pt>
                <c:pt idx="27">
                  <c:v>2.6849112382647374E-5</c:v>
                </c:pt>
                <c:pt idx="28">
                  <c:v>3.9245887978151473E-5</c:v>
                </c:pt>
                <c:pt idx="29">
                  <c:v>5.6518671808040536E-5</c:v>
                </c:pt>
                <c:pt idx="30">
                  <c:v>8.0269771712028102E-5</c:v>
                </c:pt>
                <c:pt idx="31">
                  <c:v>1.1252777819774317E-4</c:v>
                </c:pt>
                <c:pt idx="32">
                  <c:v>1.5583413233384593E-4</c:v>
                </c:pt>
                <c:pt idx="33">
                  <c:v>2.1334126796490613E-4</c:v>
                </c:pt>
                <c:pt idx="34">
                  <c:v>2.8892272514608743E-4</c:v>
                </c:pt>
                <c:pt idx="35">
                  <c:v>3.8729541529664984E-4</c:v>
                </c:pt>
                <c:pt idx="36">
                  <c:v>5.141539540450392E-4</c:v>
                </c:pt>
                <c:pt idx="37">
                  <c:v>6.7631666238797004E-4</c:v>
                </c:pt>
                <c:pt idx="38">
                  <c:v>8.818824684851109E-4</c:v>
                </c:pt>
                <c:pt idx="39">
                  <c:v>1.1403975197264791E-3</c:v>
                </c:pt>
                <c:pt idx="40">
                  <c:v>1.4630298370170679E-3</c:v>
                </c:pt>
                <c:pt idx="41">
                  <c:v>1.8627498108446893E-3</c:v>
                </c:pt>
                <c:pt idx="42">
                  <c:v>2.3545137530308073E-3</c:v>
                </c:pt>
                <c:pt idx="43">
                  <c:v>2.955447081734845E-3</c:v>
                </c:pt>
                <c:pt idx="44">
                  <c:v>3.6850230342845309E-3</c:v>
                </c:pt>
                <c:pt idx="45">
                  <c:v>4.5652320782683308E-3</c:v>
                </c:pt>
                <c:pt idx="46">
                  <c:v>5.6207364332686201E-3</c:v>
                </c:pt>
                <c:pt idx="47">
                  <c:v>6.8790033327277133E-3</c:v>
                </c:pt>
                <c:pt idx="48">
                  <c:v>8.3704098588512892E-3</c:v>
                </c:pt>
                <c:pt idx="49">
                  <c:v>1.0128311386518925E-2</c:v>
                </c:pt>
                <c:pt idx="50">
                  <c:v>1.2189064890678778E-2</c:v>
                </c:pt>
                <c:pt idx="51">
                  <c:v>1.4591997624022416E-2</c:v>
                </c:pt>
                <c:pt idx="52">
                  <c:v>1.7379310979109535E-2</c:v>
                </c:pt>
                <c:pt idx="53">
                  <c:v>2.0595908735764525E-2</c:v>
                </c:pt>
                <c:pt idx="54">
                  <c:v>2.4289138388002979E-2</c:v>
                </c:pt>
                <c:pt idx="55">
                  <c:v>2.8508433875953625E-2</c:v>
                </c:pt>
                <c:pt idx="56">
                  <c:v>3.3304847851873889E-2</c:v>
                </c:pt>
                <c:pt idx="57">
                  <c:v>3.8730461624090912E-2</c:v>
                </c:pt>
                <c:pt idx="58">
                  <c:v>4.4837661191297687E-2</c:v>
                </c:pt>
                <c:pt idx="59">
                  <c:v>5.1678268349433024E-2</c:v>
                </c:pt>
                <c:pt idx="60">
                  <c:v>5.9302516776295749E-2</c:v>
                </c:pt>
                <c:pt idx="61">
                  <c:v>6.7757864332028336E-2</c:v>
                </c:pt>
                <c:pt idx="62">
                  <c:v>7.7087634618913242E-2</c:v>
                </c:pt>
                <c:pt idx="63">
                  <c:v>8.7329483189162727E-2</c:v>
                </c:pt>
                <c:pt idx="64">
                  <c:v>9.8513686748128854E-2</c:v>
                </c:pt>
                <c:pt idx="65">
                  <c:v>0.11066125735226959</c:v>
                </c:pt>
                <c:pt idx="66">
                  <c:v>0.12378188803214951</c:v>
                </c:pt>
                <c:pt idx="67">
                  <c:v>0.13787174157374571</c:v>
                </c:pt>
                <c:pt idx="68">
                  <c:v>0.1529111004657438</c:v>
                </c:pt>
                <c:pt idx="69">
                  <c:v>0.16886190337380813</c:v>
                </c:pt>
                <c:pt idx="70">
                  <c:v>0.18566520204958942</c:v>
                </c:pt>
                <c:pt idx="71">
                  <c:v>0.2032385824450858</c:v>
                </c:pt>
                <c:pt idx="72">
                  <c:v>0.22147360511359987</c:v>
                </c:pt>
                <c:pt idx="73">
                  <c:v>0.24023333287589682</c:v>
                </c:pt>
                <c:pt idx="74">
                  <c:v>0.25935002836391469</c:v>
                </c:pt>
                <c:pt idx="75">
                  <c:v>0.27862312058237138</c:v>
                </c:pt>
                <c:pt idx="76">
                  <c:v>0.29781755821878364</c:v>
                </c:pt>
                <c:pt idx="77">
                  <c:v>0.31666268826340271</c:v>
                </c:pt>
                <c:pt idx="78">
                  <c:v>0.33485182176067163</c:v>
                </c:pt>
                <c:pt idx="79">
                  <c:v>0.35204267440274328</c:v>
                </c:pt>
                <c:pt idx="80">
                  <c:v>0.36785889840476149</c:v>
                </c:pt>
                <c:pt idx="81">
                  <c:v>0.38189295389281397</c:v>
                </c:pt>
                <c:pt idx="82">
                  <c:v>0.39371060312451966</c:v>
                </c:pt>
                <c:pt idx="83">
                  <c:v>0.40285734949571883</c:v>
                </c:pt>
                <c:pt idx="84">
                  <c:v>0.40886718572524572</c:v>
                </c:pt>
                <c:pt idx="85">
                  <c:v>0.41127406212721374</c:v>
                </c:pt>
                <c:pt idx="86">
                  <c:v>0.40962653676364758</c:v>
                </c:pt>
                <c:pt idx="87">
                  <c:v>0.40350612482218828</c:v>
                </c:pt>
                <c:pt idx="88">
                  <c:v>0.39254992509965003</c:v>
                </c:pt>
                <c:pt idx="89">
                  <c:v>0.3764781673248685</c:v>
                </c:pt>
                <c:pt idx="90">
                  <c:v>0.35512739557074791</c:v>
                </c:pt>
                <c:pt idx="91">
                  <c:v>0.32849008054830042</c:v>
                </c:pt>
                <c:pt idx="92">
                  <c:v>0.29676153752668855</c:v>
                </c:pt>
                <c:pt idx="93">
                  <c:v>0.26039511737766752</c:v>
                </c:pt>
                <c:pt idx="94">
                  <c:v>0.22016673621695237</c:v>
                </c:pt>
                <c:pt idx="95">
                  <c:v>0.17724991474069585</c:v>
                </c:pt>
                <c:pt idx="96">
                  <c:v>0.13330261208371552</c:v>
                </c:pt>
                <c:pt idx="97">
                  <c:v>9.0567261328591275E-2</c:v>
                </c:pt>
                <c:pt idx="98">
                  <c:v>5.1985545159975999E-2</c:v>
                </c:pt>
                <c:pt idx="99">
                  <c:v>2.1329591097694056E-2</c:v>
                </c:pt>
                <c:pt idx="100">
                  <c:v>3.3514167854797883E-3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22400"/>
        <c:axId val="69760128"/>
      </c:lineChart>
      <c:catAx>
        <c:axId val="6962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2063792025996749"/>
              <c:y val="0.862192296634298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012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6976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Symbol"/>
                  </a:rPr>
                  <a:t>b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4098947348895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22400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123825</xdr:rowOff>
    </xdr:from>
    <xdr:to>
      <xdr:col>8</xdr:col>
      <xdr:colOff>38100</xdr:colOff>
      <xdr:row>32</xdr:row>
      <xdr:rowOff>57150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4</xdr:row>
      <xdr:rowOff>19050</xdr:rowOff>
    </xdr:from>
    <xdr:to>
      <xdr:col>8</xdr:col>
      <xdr:colOff>28575</xdr:colOff>
      <xdr:row>17</xdr:row>
      <xdr:rowOff>114300</xdr:rowOff>
    </xdr:to>
    <xdr:graphicFrame macro="">
      <xdr:nvGraphicFramePr>
        <xdr:cNvPr id="10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32</xdr:row>
          <xdr:rowOff>171450</xdr:rowOff>
        </xdr:from>
        <xdr:to>
          <xdr:col>7</xdr:col>
          <xdr:colOff>209550</xdr:colOff>
          <xdr:row>35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35</xdr:row>
          <xdr:rowOff>104775</xdr:rowOff>
        </xdr:from>
        <xdr:to>
          <xdr:col>3</xdr:col>
          <xdr:colOff>276225</xdr:colOff>
          <xdr:row>37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66675</xdr:rowOff>
        </xdr:from>
        <xdr:to>
          <xdr:col>6</xdr:col>
          <xdr:colOff>523875</xdr:colOff>
          <xdr:row>37</xdr:row>
          <xdr:rowOff>171450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47</xdr:row>
          <xdr:rowOff>190500</xdr:rowOff>
        </xdr:from>
        <xdr:to>
          <xdr:col>6</xdr:col>
          <xdr:colOff>590550</xdr:colOff>
          <xdr:row>49</xdr:row>
          <xdr:rowOff>47625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49</xdr:row>
          <xdr:rowOff>180975</xdr:rowOff>
        </xdr:from>
        <xdr:to>
          <xdr:col>6</xdr:col>
          <xdr:colOff>590550</xdr:colOff>
          <xdr:row>51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44</xdr:row>
          <xdr:rowOff>85725</xdr:rowOff>
        </xdr:from>
        <xdr:to>
          <xdr:col>6</xdr:col>
          <xdr:colOff>581025</xdr:colOff>
          <xdr:row>46</xdr:row>
          <xdr:rowOff>171450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Normal="100" workbookViewId="0">
      <pane ySplit="4" topLeftCell="A5" activePane="bottomLeft" state="frozen"/>
      <selection pane="bottomLeft" activeCell="B1" sqref="B1"/>
    </sheetView>
  </sheetViews>
  <sheetFormatPr defaultRowHeight="15.75" x14ac:dyDescent="0.25"/>
  <cols>
    <col min="1" max="1" width="9.140625" style="5"/>
    <col min="2" max="3" width="9.140625" style="7"/>
    <col min="4" max="16384" width="9.140625" style="1"/>
  </cols>
  <sheetData>
    <row r="1" spans="1:10" ht="19.5" thickTop="1" thickBot="1" x14ac:dyDescent="0.3">
      <c r="A1" s="4" t="s">
        <v>9</v>
      </c>
      <c r="B1" s="15">
        <v>28</v>
      </c>
      <c r="C1" s="16" t="s">
        <v>10</v>
      </c>
      <c r="D1" s="15">
        <v>1</v>
      </c>
      <c r="E1" s="17" t="s">
        <v>14</v>
      </c>
      <c r="F1" s="18">
        <f>D1*D1</f>
        <v>1</v>
      </c>
      <c r="G1" s="19"/>
      <c r="H1" s="19"/>
      <c r="I1" s="12" t="s">
        <v>15</v>
      </c>
    </row>
    <row r="2" spans="1:10" ht="17.25" thickTop="1" thickBot="1" x14ac:dyDescent="0.3">
      <c r="A2" s="13" t="s">
        <v>0</v>
      </c>
      <c r="B2" s="18">
        <f>H49</f>
        <v>12</v>
      </c>
      <c r="C2" s="17" t="s">
        <v>1</v>
      </c>
      <c r="D2" s="18">
        <f>H51</f>
        <v>3</v>
      </c>
      <c r="E2" s="20" t="s">
        <v>2</v>
      </c>
      <c r="F2" s="21">
        <v>20</v>
      </c>
      <c r="G2" s="20" t="s">
        <v>3</v>
      </c>
      <c r="H2" s="21">
        <v>30</v>
      </c>
      <c r="I2" s="12" t="s">
        <v>16</v>
      </c>
    </row>
    <row r="3" spans="1:10" ht="16.5" thickTop="1" x14ac:dyDescent="0.25">
      <c r="A3" s="5" t="s">
        <v>4</v>
      </c>
      <c r="E3" s="10" t="s">
        <v>5</v>
      </c>
      <c r="F3" s="11">
        <f>($H$2-$F$2)/100</f>
        <v>0.1</v>
      </c>
      <c r="I3" s="12" t="s">
        <v>17</v>
      </c>
      <c r="J3" s="14">
        <f>SQRT((H2-B1)*(B1-F2))</f>
        <v>4</v>
      </c>
    </row>
    <row r="4" spans="1:10" x14ac:dyDescent="0.25">
      <c r="A4" s="6" t="s">
        <v>6</v>
      </c>
      <c r="B4" s="8" t="s">
        <v>7</v>
      </c>
      <c r="C4" s="8" t="s">
        <v>8</v>
      </c>
    </row>
    <row r="5" spans="1:10" x14ac:dyDescent="0.25">
      <c r="A5" s="5">
        <f>F2</f>
        <v>20</v>
      </c>
      <c r="B5" s="7">
        <f t="shared" ref="B5:B68" si="0">BETADIST($A5,$B$2,$D$2,$F$2,$H$2)</f>
        <v>0</v>
      </c>
      <c r="C5" s="7">
        <v>0</v>
      </c>
    </row>
    <row r="6" spans="1:10" x14ac:dyDescent="0.25">
      <c r="A6" s="5">
        <f t="shared" ref="A6:A29" si="1">$A5+$F$3</f>
        <v>20.100000000000001</v>
      </c>
      <c r="B6" s="7">
        <f t="shared" si="0"/>
        <v>8.9327800000015308E-23</v>
      </c>
      <c r="C6" s="7">
        <f t="shared" ref="C6:C29" si="2">($B6-$B5)/$F$3</f>
        <v>8.9327800000015304E-22</v>
      </c>
    </row>
    <row r="7" spans="1:10" x14ac:dyDescent="0.25">
      <c r="A7" s="5">
        <f t="shared" si="1"/>
        <v>20.200000000000003</v>
      </c>
      <c r="B7" s="7">
        <f t="shared" si="0"/>
        <v>3.5910123520006182E-19</v>
      </c>
      <c r="C7" s="7">
        <f t="shared" si="2"/>
        <v>3.5901190740006178E-18</v>
      </c>
    </row>
    <row r="8" spans="1:10" x14ac:dyDescent="0.25">
      <c r="A8" s="5">
        <f t="shared" si="1"/>
        <v>20.300000000000004</v>
      </c>
      <c r="B8" s="7">
        <f t="shared" si="0"/>
        <v>4.5719975518207824E-17</v>
      </c>
      <c r="C8" s="7">
        <f t="shared" si="2"/>
        <v>4.5360874283007756E-16</v>
      </c>
    </row>
    <row r="9" spans="1:10" x14ac:dyDescent="0.25">
      <c r="A9" s="5">
        <f t="shared" si="1"/>
        <v>20.400000000000006</v>
      </c>
      <c r="B9" s="7">
        <f t="shared" si="0"/>
        <v>1.4160775610370446E-15</v>
      </c>
      <c r="C9" s="7">
        <f t="shared" si="2"/>
        <v>1.3703575855188367E-14</v>
      </c>
    </row>
    <row r="10" spans="1:10" x14ac:dyDescent="0.25">
      <c r="A10" s="5">
        <f t="shared" si="1"/>
        <v>20.500000000000007</v>
      </c>
      <c r="B10" s="7">
        <f t="shared" si="0"/>
        <v>2.0213623046878401E-14</v>
      </c>
      <c r="C10" s="7">
        <f t="shared" si="2"/>
        <v>1.8797545485841357E-13</v>
      </c>
    </row>
    <row r="11" spans="1:10" x14ac:dyDescent="0.25">
      <c r="A11" s="5">
        <f t="shared" si="1"/>
        <v>20.600000000000009</v>
      </c>
      <c r="B11" s="7">
        <f t="shared" si="0"/>
        <v>1.7675646710909778E-13</v>
      </c>
      <c r="C11" s="7">
        <f t="shared" si="2"/>
        <v>1.5654284406221937E-12</v>
      </c>
    </row>
    <row r="12" spans="1:10" x14ac:dyDescent="0.25">
      <c r="A12" s="5">
        <f t="shared" si="1"/>
        <v>20.70000000000001</v>
      </c>
      <c r="B12" s="7">
        <f t="shared" si="0"/>
        <v>1.102073737775651E-12</v>
      </c>
      <c r="C12" s="7">
        <f t="shared" si="2"/>
        <v>9.253172706665531E-12</v>
      </c>
    </row>
    <row r="13" spans="1:10" x14ac:dyDescent="0.25">
      <c r="A13" s="5">
        <f t="shared" si="1"/>
        <v>20.800000000000011</v>
      </c>
      <c r="B13" s="7">
        <f t="shared" si="0"/>
        <v>5.364187378431659E-12</v>
      </c>
      <c r="C13" s="7">
        <f t="shared" si="2"/>
        <v>4.2621136406560079E-11</v>
      </c>
    </row>
    <row r="14" spans="1:10" x14ac:dyDescent="0.25">
      <c r="A14" s="5">
        <f t="shared" si="1"/>
        <v>20.900000000000013</v>
      </c>
      <c r="B14" s="7">
        <f t="shared" si="0"/>
        <v>2.1609192209330483E-11</v>
      </c>
      <c r="C14" s="7">
        <f t="shared" si="2"/>
        <v>1.6245004830898825E-10</v>
      </c>
    </row>
    <row r="15" spans="1:10" x14ac:dyDescent="0.25">
      <c r="A15" s="5">
        <f t="shared" si="1"/>
        <v>21.000000000000014</v>
      </c>
      <c r="B15" s="7">
        <f t="shared" si="0"/>
        <v>7.4980000000012313E-11</v>
      </c>
      <c r="C15" s="7">
        <f t="shared" si="2"/>
        <v>5.3370807790681826E-10</v>
      </c>
    </row>
    <row r="16" spans="1:10" x14ac:dyDescent="0.25">
      <c r="A16" s="5">
        <f t="shared" si="1"/>
        <v>21.100000000000016</v>
      </c>
      <c r="B16" s="7">
        <f t="shared" si="0"/>
        <v>2.3056087458179537E-10</v>
      </c>
      <c r="C16" s="7">
        <f t="shared" si="2"/>
        <v>1.5558087458178305E-9</v>
      </c>
    </row>
    <row r="17" spans="1:3" x14ac:dyDescent="0.25">
      <c r="A17" s="5">
        <f t="shared" si="1"/>
        <v>21.200000000000017</v>
      </c>
      <c r="B17" s="7">
        <f t="shared" si="0"/>
        <v>6.4163111977804326E-10</v>
      </c>
      <c r="C17" s="7">
        <f t="shared" si="2"/>
        <v>4.1107024519624784E-9</v>
      </c>
    </row>
    <row r="18" spans="1:3" x14ac:dyDescent="0.25">
      <c r="A18" s="5">
        <f t="shared" si="1"/>
        <v>21.300000000000018</v>
      </c>
      <c r="B18" s="7">
        <f t="shared" si="0"/>
        <v>1.642007102879513E-9</v>
      </c>
      <c r="C18" s="7">
        <f t="shared" si="2"/>
        <v>1.0003759831014696E-8</v>
      </c>
    </row>
    <row r="19" spans="1:3" x14ac:dyDescent="0.25">
      <c r="A19" s="5">
        <f t="shared" si="1"/>
        <v>21.40000000000002</v>
      </c>
      <c r="B19" s="7">
        <f t="shared" si="0"/>
        <v>3.9123788603249798E-9</v>
      </c>
      <c r="C19" s="7">
        <f t="shared" si="2"/>
        <v>2.2703717574454666E-8</v>
      </c>
    </row>
    <row r="20" spans="1:3" x14ac:dyDescent="0.25">
      <c r="A20" s="5">
        <f t="shared" si="1"/>
        <v>21.500000000000021</v>
      </c>
      <c r="B20" s="7">
        <f t="shared" si="0"/>
        <v>8.7650138562026201E-9</v>
      </c>
      <c r="C20" s="7">
        <f t="shared" si="2"/>
        <v>4.8526349958776402E-8</v>
      </c>
    </row>
    <row r="21" spans="1:3" x14ac:dyDescent="0.25">
      <c r="A21" s="5">
        <f t="shared" si="1"/>
        <v>21.600000000000023</v>
      </c>
      <c r="B21" s="7">
        <f t="shared" si="0"/>
        <v>1.8610224740186214E-8</v>
      </c>
      <c r="C21" s="7">
        <f t="shared" si="2"/>
        <v>9.8452108839835928E-8</v>
      </c>
    </row>
    <row r="22" spans="1:3" x14ac:dyDescent="0.25">
      <c r="A22" s="5">
        <f t="shared" si="1"/>
        <v>21.700000000000024</v>
      </c>
      <c r="B22" s="7">
        <f t="shared" si="0"/>
        <v>3.7692279539795777E-8</v>
      </c>
      <c r="C22" s="7">
        <f t="shared" si="2"/>
        <v>1.9082054799609561E-7</v>
      </c>
    </row>
    <row r="23" spans="1:3" x14ac:dyDescent="0.25">
      <c r="A23" s="5">
        <f t="shared" si="1"/>
        <v>21.800000000000026</v>
      </c>
      <c r="B23" s="7">
        <f t="shared" si="0"/>
        <v>7.3212619002606429E-8</v>
      </c>
      <c r="C23" s="7">
        <f t="shared" si="2"/>
        <v>3.5520339462810652E-7</v>
      </c>
    </row>
    <row r="24" spans="1:3" x14ac:dyDescent="0.25">
      <c r="A24" s="5">
        <f t="shared" si="1"/>
        <v>21.900000000000027</v>
      </c>
      <c r="B24" s="7">
        <f t="shared" si="0"/>
        <v>1.3699489756755764E-7</v>
      </c>
      <c r="C24" s="7">
        <f t="shared" si="2"/>
        <v>6.3782278564951208E-7</v>
      </c>
    </row>
    <row r="25" spans="1:3" x14ac:dyDescent="0.25">
      <c r="A25" s="5">
        <f t="shared" si="1"/>
        <v>22.000000000000028</v>
      </c>
      <c r="B25" s="7">
        <f t="shared" si="0"/>
        <v>2.4788992000004098E-7</v>
      </c>
      <c r="C25" s="7">
        <f t="shared" si="2"/>
        <v>1.1089502243248333E-6</v>
      </c>
    </row>
    <row r="26" spans="1:3" x14ac:dyDescent="0.25">
      <c r="A26" s="5">
        <f t="shared" si="1"/>
        <v>22.10000000000003</v>
      </c>
      <c r="B26" s="7">
        <f t="shared" si="0"/>
        <v>4.3516928440820243E-7</v>
      </c>
      <c r="C26" s="7">
        <f t="shared" si="2"/>
        <v>1.8727936440816145E-6</v>
      </c>
    </row>
    <row r="27" spans="1:3" x14ac:dyDescent="0.25">
      <c r="A27" s="5">
        <f t="shared" si="1"/>
        <v>22.200000000000031</v>
      </c>
      <c r="B27" s="7">
        <f t="shared" si="0"/>
        <v>7.4321454811475801E-7</v>
      </c>
      <c r="C27" s="7">
        <f t="shared" si="2"/>
        <v>3.0804526370655557E-6</v>
      </c>
    </row>
    <row r="28" spans="1:3" x14ac:dyDescent="0.25">
      <c r="A28" s="5">
        <f t="shared" si="1"/>
        <v>22.300000000000033</v>
      </c>
      <c r="B28" s="7">
        <f t="shared" si="0"/>
        <v>1.237873858592189E-6</v>
      </c>
      <c r="C28" s="7">
        <f t="shared" si="2"/>
        <v>4.946593104774309E-6</v>
      </c>
    </row>
    <row r="29" spans="1:3" x14ac:dyDescent="0.25">
      <c r="A29" s="5">
        <f t="shared" si="1"/>
        <v>22.400000000000034</v>
      </c>
      <c r="B29" s="7">
        <f t="shared" si="0"/>
        <v>2.0149298250203907E-6</v>
      </c>
      <c r="C29" s="7">
        <f t="shared" si="2"/>
        <v>7.7705596642820171E-6</v>
      </c>
    </row>
    <row r="30" spans="1:3" x14ac:dyDescent="0.25">
      <c r="A30" s="5">
        <f t="shared" ref="A30:A93" si="3">$A29+$F$3</f>
        <v>22.500000000000036</v>
      </c>
      <c r="B30" s="7">
        <f t="shared" si="0"/>
        <v>3.2112002372746896E-6</v>
      </c>
      <c r="C30" s="7">
        <f t="shared" ref="C30:C93" si="4">($B30-$B29)/$F$3</f>
        <v>1.1962704122542988E-5</v>
      </c>
    </row>
    <row r="31" spans="1:3" x14ac:dyDescent="0.25">
      <c r="A31" s="5">
        <f t="shared" si="3"/>
        <v>22.600000000000037</v>
      </c>
      <c r="B31" s="7">
        <f t="shared" si="0"/>
        <v>5.0188760319173209E-6</v>
      </c>
      <c r="C31" s="7">
        <f t="shared" si="4"/>
        <v>1.8076757946426313E-5</v>
      </c>
    </row>
    <row r="32" spans="1:3" x14ac:dyDescent="0.25">
      <c r="A32" s="5">
        <f t="shared" si="3"/>
        <v>22.700000000000038</v>
      </c>
      <c r="B32" s="7">
        <f t="shared" si="0"/>
        <v>7.7037872701820583E-6</v>
      </c>
      <c r="C32" s="7">
        <f t="shared" si="4"/>
        <v>2.6849112382647374E-5</v>
      </c>
    </row>
    <row r="33" spans="1:8" x14ac:dyDescent="0.25">
      <c r="A33" s="5">
        <f t="shared" si="3"/>
        <v>22.80000000000004</v>
      </c>
      <c r="B33" s="7">
        <f t="shared" si="0"/>
        <v>1.1628376067997206E-5</v>
      </c>
      <c r="C33" s="7">
        <f t="shared" si="4"/>
        <v>3.9245887978151473E-5</v>
      </c>
    </row>
    <row r="34" spans="1:8" x14ac:dyDescent="0.25">
      <c r="A34" s="5">
        <f t="shared" si="3"/>
        <v>22.900000000000041</v>
      </c>
      <c r="B34" s="7">
        <f t="shared" si="0"/>
        <v>1.728024324880126E-5</v>
      </c>
      <c r="C34" s="7">
        <f t="shared" si="4"/>
        <v>5.6518671808040536E-5</v>
      </c>
    </row>
    <row r="35" spans="1:8" x14ac:dyDescent="0.25">
      <c r="A35" s="5">
        <f t="shared" si="3"/>
        <v>23.000000000000043</v>
      </c>
      <c r="B35" s="7">
        <f t="shared" si="0"/>
        <v>2.5307220420004071E-5</v>
      </c>
      <c r="C35" s="7">
        <f t="shared" si="4"/>
        <v>8.0269771712028102E-5</v>
      </c>
    </row>
    <row r="36" spans="1:8" x14ac:dyDescent="0.25">
      <c r="A36" s="5">
        <f t="shared" si="3"/>
        <v>23.100000000000044</v>
      </c>
      <c r="B36" s="7">
        <f t="shared" si="0"/>
        <v>3.6559998239778388E-5</v>
      </c>
      <c r="C36" s="7">
        <f t="shared" si="4"/>
        <v>1.1252777819774317E-4</v>
      </c>
    </row>
    <row r="37" spans="1:8" x14ac:dyDescent="0.25">
      <c r="A37" s="5">
        <f t="shared" si="3"/>
        <v>23.200000000000045</v>
      </c>
      <c r="B37" s="7">
        <f t="shared" si="0"/>
        <v>5.2143411473162982E-5</v>
      </c>
      <c r="C37" s="7">
        <f t="shared" si="4"/>
        <v>1.5583413233384593E-4</v>
      </c>
    </row>
    <row r="38" spans="1:8" x14ac:dyDescent="0.25">
      <c r="A38" s="5">
        <f t="shared" si="3"/>
        <v>23.300000000000047</v>
      </c>
      <c r="B38" s="7">
        <f t="shared" si="0"/>
        <v>7.3477538269653596E-5</v>
      </c>
      <c r="C38" s="7">
        <f t="shared" si="4"/>
        <v>2.1334126796490613E-4</v>
      </c>
    </row>
    <row r="39" spans="1:8" x14ac:dyDescent="0.25">
      <c r="A39" s="5">
        <f t="shared" si="3"/>
        <v>23.400000000000048</v>
      </c>
      <c r="B39" s="7">
        <f t="shared" si="0"/>
        <v>1.0236981078426234E-4</v>
      </c>
      <c r="C39" s="7">
        <f t="shared" si="4"/>
        <v>2.8892272514608743E-4</v>
      </c>
      <c r="E39" s="9" t="s">
        <v>9</v>
      </c>
      <c r="F39" s="3">
        <f>F2+F43*B2/F44</f>
        <v>28</v>
      </c>
    </row>
    <row r="40" spans="1:8" ht="18" x14ac:dyDescent="0.25">
      <c r="A40" s="5">
        <f t="shared" si="3"/>
        <v>23.50000000000005</v>
      </c>
      <c r="B40" s="7">
        <f t="shared" si="0"/>
        <v>1.4109935231392733E-4</v>
      </c>
      <c r="C40" s="7">
        <f t="shared" si="4"/>
        <v>3.8729541529664984E-4</v>
      </c>
      <c r="E40" s="9" t="s">
        <v>11</v>
      </c>
      <c r="F40" s="3">
        <f>F43*F43*B2*D2/(F44*F44*(F44+1))</f>
        <v>1</v>
      </c>
    </row>
    <row r="41" spans="1:8" x14ac:dyDescent="0.25">
      <c r="A41" s="5">
        <f t="shared" si="3"/>
        <v>23.600000000000051</v>
      </c>
      <c r="B41" s="7">
        <f t="shared" si="0"/>
        <v>1.9251474771843125E-4</v>
      </c>
      <c r="C41" s="7">
        <f t="shared" si="4"/>
        <v>5.141539540450392E-4</v>
      </c>
      <c r="E41" s="9" t="s">
        <v>10</v>
      </c>
      <c r="F41" s="3">
        <f>SQRT(F40)</f>
        <v>1</v>
      </c>
    </row>
    <row r="42" spans="1:8" x14ac:dyDescent="0.25">
      <c r="A42" s="5">
        <f t="shared" si="3"/>
        <v>23.700000000000053</v>
      </c>
      <c r="B42" s="7">
        <f t="shared" si="0"/>
        <v>2.6014641395722825E-4</v>
      </c>
      <c r="C42" s="7">
        <f t="shared" si="4"/>
        <v>6.7631666238797004E-4</v>
      </c>
    </row>
    <row r="43" spans="1:8" x14ac:dyDescent="0.25">
      <c r="A43" s="5">
        <f t="shared" si="3"/>
        <v>23.800000000000054</v>
      </c>
      <c r="B43" s="7">
        <f t="shared" si="0"/>
        <v>3.4833466080573934E-4</v>
      </c>
      <c r="C43" s="7">
        <f t="shared" si="4"/>
        <v>8.818824684851109E-4</v>
      </c>
      <c r="E43" s="2" t="s">
        <v>12</v>
      </c>
      <c r="F43" s="3">
        <f>$H$2-$F$2</f>
        <v>10</v>
      </c>
    </row>
    <row r="44" spans="1:8" x14ac:dyDescent="0.25">
      <c r="A44" s="5">
        <f t="shared" si="3"/>
        <v>23.900000000000055</v>
      </c>
      <c r="B44" s="7">
        <f t="shared" si="0"/>
        <v>4.6237441277838725E-4</v>
      </c>
      <c r="C44" s="7">
        <f t="shared" si="4"/>
        <v>1.1403975197264791E-3</v>
      </c>
      <c r="E44" s="9" t="s">
        <v>13</v>
      </c>
      <c r="F44" s="3">
        <f>$B$2+$D$2</f>
        <v>15</v>
      </c>
    </row>
    <row r="45" spans="1:8" x14ac:dyDescent="0.25">
      <c r="A45" s="5">
        <f t="shared" si="3"/>
        <v>24.000000000000057</v>
      </c>
      <c r="B45" s="7">
        <f t="shared" si="0"/>
        <v>6.0867739648009405E-4</v>
      </c>
      <c r="C45" s="7">
        <f t="shared" si="4"/>
        <v>1.4630298370170679E-3</v>
      </c>
    </row>
    <row r="46" spans="1:8" x14ac:dyDescent="0.25">
      <c r="A46" s="5">
        <f t="shared" si="3"/>
        <v>24.100000000000058</v>
      </c>
      <c r="B46" s="7">
        <f t="shared" si="0"/>
        <v>7.9495237756456298E-4</v>
      </c>
      <c r="C46" s="7">
        <f t="shared" si="4"/>
        <v>1.8627498108446893E-3</v>
      </c>
      <c r="H46" s="1">
        <f>((H2-B1)*(B1-F2)-F1)/((H2-F2)*F1)</f>
        <v>1.5</v>
      </c>
    </row>
    <row r="47" spans="1:8" x14ac:dyDescent="0.25">
      <c r="A47" s="5">
        <f t="shared" si="3"/>
        <v>24.20000000000006</v>
      </c>
      <c r="B47" s="7">
        <f t="shared" si="0"/>
        <v>1.0304037528676437E-3</v>
      </c>
      <c r="C47" s="7">
        <f t="shared" si="4"/>
        <v>2.3545137530308073E-3</v>
      </c>
    </row>
    <row r="48" spans="1:8" x14ac:dyDescent="0.25">
      <c r="A48" s="5">
        <f t="shared" si="3"/>
        <v>24.300000000000061</v>
      </c>
      <c r="B48" s="7">
        <f t="shared" si="0"/>
        <v>1.3259484610411282E-3</v>
      </c>
      <c r="C48" s="7">
        <f t="shared" si="4"/>
        <v>2.955447081734845E-3</v>
      </c>
    </row>
    <row r="49" spans="1:8" x14ac:dyDescent="0.25">
      <c r="A49" s="5">
        <f t="shared" si="3"/>
        <v>24.400000000000063</v>
      </c>
      <c r="B49" s="7">
        <f t="shared" si="0"/>
        <v>1.6944507644695813E-3</v>
      </c>
      <c r="C49" s="7">
        <f t="shared" si="4"/>
        <v>3.6850230342845309E-3</v>
      </c>
      <c r="H49" s="1">
        <f>(B1-F2)*H46</f>
        <v>12</v>
      </c>
    </row>
    <row r="50" spans="1:8" x14ac:dyDescent="0.25">
      <c r="A50" s="5">
        <f t="shared" si="3"/>
        <v>24.500000000000064</v>
      </c>
      <c r="B50" s="7">
        <f t="shared" si="0"/>
        <v>2.1509739722964144E-3</v>
      </c>
      <c r="C50" s="7">
        <f t="shared" si="4"/>
        <v>4.5652320782683308E-3</v>
      </c>
    </row>
    <row r="51" spans="1:8" x14ac:dyDescent="0.25">
      <c r="A51" s="5">
        <f t="shared" si="3"/>
        <v>24.600000000000065</v>
      </c>
      <c r="B51" s="7">
        <f t="shared" si="0"/>
        <v>2.7130476156232764E-3</v>
      </c>
      <c r="C51" s="7">
        <f t="shared" si="4"/>
        <v>5.6207364332686201E-3</v>
      </c>
      <c r="H51" s="1">
        <f>(H2-B1)*H46</f>
        <v>3</v>
      </c>
    </row>
    <row r="52" spans="1:8" x14ac:dyDescent="0.25">
      <c r="A52" s="5">
        <f t="shared" si="3"/>
        <v>24.700000000000067</v>
      </c>
      <c r="B52" s="7">
        <f t="shared" si="0"/>
        <v>3.4009479488960478E-3</v>
      </c>
      <c r="C52" s="7">
        <f t="shared" si="4"/>
        <v>6.8790033327277133E-3</v>
      </c>
    </row>
    <row r="53" spans="1:8" x14ac:dyDescent="0.25">
      <c r="A53" s="5">
        <f t="shared" si="3"/>
        <v>24.800000000000068</v>
      </c>
      <c r="B53" s="7">
        <f t="shared" si="0"/>
        <v>4.2379889347811768E-3</v>
      </c>
      <c r="C53" s="7">
        <f t="shared" si="4"/>
        <v>8.3704098588512892E-3</v>
      </c>
    </row>
    <row r="54" spans="1:8" x14ac:dyDescent="0.25">
      <c r="A54" s="5">
        <f t="shared" si="3"/>
        <v>24.90000000000007</v>
      </c>
      <c r="B54" s="7">
        <f t="shared" si="0"/>
        <v>5.2508200734330693E-3</v>
      </c>
      <c r="C54" s="7">
        <f t="shared" si="4"/>
        <v>1.0128311386518925E-2</v>
      </c>
    </row>
    <row r="55" spans="1:8" x14ac:dyDescent="0.25">
      <c r="A55" s="5">
        <f t="shared" si="3"/>
        <v>25.000000000000071</v>
      </c>
      <c r="B55" s="7">
        <f t="shared" si="0"/>
        <v>6.4697265625009472E-3</v>
      </c>
      <c r="C55" s="7">
        <f t="shared" si="4"/>
        <v>1.2189064890678778E-2</v>
      </c>
    </row>
    <row r="56" spans="1:8" x14ac:dyDescent="0.25">
      <c r="A56" s="5">
        <f t="shared" si="3"/>
        <v>25.100000000000072</v>
      </c>
      <c r="B56" s="7">
        <f t="shared" si="0"/>
        <v>7.9289263249031888E-3</v>
      </c>
      <c r="C56" s="7">
        <f t="shared" si="4"/>
        <v>1.4591997624022416E-2</v>
      </c>
    </row>
    <row r="57" spans="1:8" x14ac:dyDescent="0.25">
      <c r="A57" s="5">
        <f t="shared" si="3"/>
        <v>25.200000000000074</v>
      </c>
      <c r="B57" s="7">
        <f t="shared" si="0"/>
        <v>9.6668574228141423E-3</v>
      </c>
      <c r="C57" s="7">
        <f t="shared" si="4"/>
        <v>1.7379310979109535E-2</v>
      </c>
    </row>
    <row r="58" spans="1:8" x14ac:dyDescent="0.25">
      <c r="A58" s="5">
        <f t="shared" si="3"/>
        <v>25.300000000000075</v>
      </c>
      <c r="B58" s="7">
        <f t="shared" si="0"/>
        <v>1.1726448296390595E-2</v>
      </c>
      <c r="C58" s="7">
        <f t="shared" si="4"/>
        <v>2.0595908735764525E-2</v>
      </c>
    </row>
    <row r="59" spans="1:8" x14ac:dyDescent="0.25">
      <c r="A59" s="5">
        <f t="shared" si="3"/>
        <v>25.400000000000077</v>
      </c>
      <c r="B59" s="7">
        <f t="shared" si="0"/>
        <v>1.4155362135190893E-2</v>
      </c>
      <c r="C59" s="7">
        <f t="shared" si="4"/>
        <v>2.4289138388002979E-2</v>
      </c>
    </row>
    <row r="60" spans="1:8" x14ac:dyDescent="0.25">
      <c r="A60" s="5">
        <f t="shared" si="3"/>
        <v>25.500000000000078</v>
      </c>
      <c r="B60" s="7">
        <f t="shared" si="0"/>
        <v>1.7006205522786255E-2</v>
      </c>
      <c r="C60" s="7">
        <f t="shared" si="4"/>
        <v>2.8508433875953625E-2</v>
      </c>
    </row>
    <row r="61" spans="1:8" x14ac:dyDescent="0.25">
      <c r="A61" s="5">
        <f t="shared" si="3"/>
        <v>25.60000000000008</v>
      </c>
      <c r="B61" s="7">
        <f t="shared" si="0"/>
        <v>2.0336690307973644E-2</v>
      </c>
      <c r="C61" s="7">
        <f t="shared" si="4"/>
        <v>3.3304847851873889E-2</v>
      </c>
    </row>
    <row r="62" spans="1:8" x14ac:dyDescent="0.25">
      <c r="A62" s="5">
        <f t="shared" si="3"/>
        <v>25.700000000000081</v>
      </c>
      <c r="B62" s="7">
        <f t="shared" si="0"/>
        <v>2.4209736470382735E-2</v>
      </c>
      <c r="C62" s="7">
        <f t="shared" si="4"/>
        <v>3.8730461624090912E-2</v>
      </c>
    </row>
    <row r="63" spans="1:8" x14ac:dyDescent="0.25">
      <c r="A63" s="5">
        <f t="shared" si="3"/>
        <v>25.800000000000082</v>
      </c>
      <c r="B63" s="7">
        <f t="shared" si="0"/>
        <v>2.8693502589512504E-2</v>
      </c>
      <c r="C63" s="7">
        <f t="shared" si="4"/>
        <v>4.4837661191297687E-2</v>
      </c>
    </row>
    <row r="64" spans="1:8" x14ac:dyDescent="0.25">
      <c r="A64" s="5">
        <f t="shared" si="3"/>
        <v>25.900000000000084</v>
      </c>
      <c r="B64" s="7">
        <f t="shared" si="0"/>
        <v>3.3861329424455806E-2</v>
      </c>
      <c r="C64" s="7">
        <f t="shared" si="4"/>
        <v>5.1678268349433024E-2</v>
      </c>
    </row>
    <row r="65" spans="1:3" x14ac:dyDescent="0.25">
      <c r="A65" s="5">
        <f t="shared" si="3"/>
        <v>26.000000000000085</v>
      </c>
      <c r="B65" s="7">
        <f t="shared" si="0"/>
        <v>3.9791581102085381E-2</v>
      </c>
      <c r="C65" s="7">
        <f t="shared" si="4"/>
        <v>5.9302516776295749E-2</v>
      </c>
    </row>
    <row r="66" spans="1:3" x14ac:dyDescent="0.25">
      <c r="A66" s="5">
        <f t="shared" si="3"/>
        <v>26.100000000000087</v>
      </c>
      <c r="B66" s="7">
        <f t="shared" si="0"/>
        <v>4.6567367535288215E-2</v>
      </c>
      <c r="C66" s="7">
        <f t="shared" si="4"/>
        <v>6.7757864332028336E-2</v>
      </c>
    </row>
    <row r="67" spans="1:3" x14ac:dyDescent="0.25">
      <c r="A67" s="5">
        <f t="shared" si="3"/>
        <v>26.200000000000088</v>
      </c>
      <c r="B67" s="7">
        <f t="shared" si="0"/>
        <v>5.4276130997179539E-2</v>
      </c>
      <c r="C67" s="7">
        <f t="shared" si="4"/>
        <v>7.7087634618913242E-2</v>
      </c>
    </row>
    <row r="68" spans="1:3" x14ac:dyDescent="0.25">
      <c r="A68" s="5">
        <f t="shared" si="3"/>
        <v>26.30000000000009</v>
      </c>
      <c r="B68" s="7">
        <f t="shared" si="0"/>
        <v>6.3009079316095812E-2</v>
      </c>
      <c r="C68" s="7">
        <f t="shared" si="4"/>
        <v>8.7329483189162727E-2</v>
      </c>
    </row>
    <row r="69" spans="1:3" x14ac:dyDescent="0.25">
      <c r="A69" s="5">
        <f t="shared" si="3"/>
        <v>26.400000000000091</v>
      </c>
      <c r="B69" s="7">
        <f t="shared" ref="B69:B104" si="5">BETADIST($A69,$B$2,$D$2,$F$2,$H$2)</f>
        <v>7.2860447990908697E-2</v>
      </c>
      <c r="C69" s="7">
        <f t="shared" si="4"/>
        <v>9.8513686748128854E-2</v>
      </c>
    </row>
    <row r="70" spans="1:3" x14ac:dyDescent="0.25">
      <c r="A70" s="5">
        <f t="shared" si="3"/>
        <v>26.500000000000092</v>
      </c>
      <c r="B70" s="7">
        <f t="shared" si="5"/>
        <v>8.3926573726135656E-2</v>
      </c>
      <c r="C70" s="7">
        <f t="shared" si="4"/>
        <v>0.11066125735226959</v>
      </c>
    </row>
    <row r="71" spans="1:3" x14ac:dyDescent="0.25">
      <c r="A71" s="5">
        <f t="shared" si="3"/>
        <v>26.600000000000094</v>
      </c>
      <c r="B71" s="7">
        <f t="shared" si="5"/>
        <v>9.6304762529350607E-2</v>
      </c>
      <c r="C71" s="7">
        <f t="shared" si="4"/>
        <v>0.12378188803214951</v>
      </c>
    </row>
    <row r="72" spans="1:3" x14ac:dyDescent="0.25">
      <c r="A72" s="5">
        <f t="shared" si="3"/>
        <v>26.700000000000095</v>
      </c>
      <c r="B72" s="7">
        <f t="shared" si="5"/>
        <v>0.11009193668672518</v>
      </c>
      <c r="C72" s="7">
        <f t="shared" si="4"/>
        <v>0.13787174157374571</v>
      </c>
    </row>
    <row r="73" spans="1:3" x14ac:dyDescent="0.25">
      <c r="A73" s="5">
        <f t="shared" si="3"/>
        <v>26.800000000000097</v>
      </c>
      <c r="B73" s="7">
        <f t="shared" si="5"/>
        <v>0.12538304673329956</v>
      </c>
      <c r="C73" s="7">
        <f t="shared" si="4"/>
        <v>0.1529111004657438</v>
      </c>
    </row>
    <row r="74" spans="1:3" x14ac:dyDescent="0.25">
      <c r="A74" s="5">
        <f t="shared" si="3"/>
        <v>26.900000000000098</v>
      </c>
      <c r="B74" s="7">
        <f t="shared" si="5"/>
        <v>0.14226923707068037</v>
      </c>
      <c r="C74" s="7">
        <f t="shared" si="4"/>
        <v>0.16886190337380813</v>
      </c>
    </row>
    <row r="75" spans="1:3" x14ac:dyDescent="0.25">
      <c r="A75" s="5">
        <f t="shared" si="3"/>
        <v>27.000000000000099</v>
      </c>
      <c r="B75" s="7">
        <f t="shared" si="5"/>
        <v>0.16083575727563931</v>
      </c>
      <c r="C75" s="7">
        <f t="shared" si="4"/>
        <v>0.18566520204958942</v>
      </c>
    </row>
    <row r="76" spans="1:3" x14ac:dyDescent="0.25">
      <c r="A76" s="5">
        <f t="shared" si="3"/>
        <v>27.100000000000101</v>
      </c>
      <c r="B76" s="7">
        <f t="shared" si="5"/>
        <v>0.18115961552014789</v>
      </c>
      <c r="C76" s="7">
        <f t="shared" si="4"/>
        <v>0.2032385824450858</v>
      </c>
    </row>
    <row r="77" spans="1:3" x14ac:dyDescent="0.25">
      <c r="A77" s="5">
        <f t="shared" si="3"/>
        <v>27.200000000000102</v>
      </c>
      <c r="B77" s="7">
        <f t="shared" si="5"/>
        <v>0.20330697603150788</v>
      </c>
      <c r="C77" s="7">
        <f t="shared" si="4"/>
        <v>0.22147360511359987</v>
      </c>
    </row>
    <row r="78" spans="1:3" x14ac:dyDescent="0.25">
      <c r="A78" s="5">
        <f t="shared" si="3"/>
        <v>27.300000000000104</v>
      </c>
      <c r="B78" s="7">
        <f t="shared" si="5"/>
        <v>0.22733030931909756</v>
      </c>
      <c r="C78" s="7">
        <f t="shared" si="4"/>
        <v>0.24023333287589682</v>
      </c>
    </row>
    <row r="79" spans="1:3" x14ac:dyDescent="0.25">
      <c r="A79" s="5">
        <f t="shared" si="3"/>
        <v>27.400000000000105</v>
      </c>
      <c r="B79" s="7">
        <f t="shared" si="5"/>
        <v>0.25326531215548903</v>
      </c>
      <c r="C79" s="7">
        <f t="shared" si="4"/>
        <v>0.25935002836391469</v>
      </c>
    </row>
    <row r="80" spans="1:3" x14ac:dyDescent="0.25">
      <c r="A80" s="5">
        <f t="shared" si="3"/>
        <v>27.500000000000107</v>
      </c>
      <c r="B80" s="7">
        <f t="shared" si="5"/>
        <v>0.28112762421372617</v>
      </c>
      <c r="C80" s="7">
        <f t="shared" si="4"/>
        <v>0.27862312058237138</v>
      </c>
    </row>
    <row r="81" spans="1:3" x14ac:dyDescent="0.25">
      <c r="A81" s="5">
        <f t="shared" si="3"/>
        <v>27.600000000000108</v>
      </c>
      <c r="B81" s="7">
        <f t="shared" si="5"/>
        <v>0.31090938003560453</v>
      </c>
      <c r="C81" s="7">
        <f t="shared" si="4"/>
        <v>0.29781755821878364</v>
      </c>
    </row>
    <row r="82" spans="1:3" x14ac:dyDescent="0.25">
      <c r="A82" s="5">
        <f t="shared" si="3"/>
        <v>27.700000000000109</v>
      </c>
      <c r="B82" s="7">
        <f t="shared" si="5"/>
        <v>0.3425756488619448</v>
      </c>
      <c r="C82" s="7">
        <f t="shared" si="4"/>
        <v>0.31666268826340271</v>
      </c>
    </row>
    <row r="83" spans="1:3" x14ac:dyDescent="0.25">
      <c r="A83" s="5">
        <f t="shared" si="3"/>
        <v>27.800000000000111</v>
      </c>
      <c r="B83" s="7">
        <f t="shared" si="5"/>
        <v>0.37606083103801197</v>
      </c>
      <c r="C83" s="7">
        <f t="shared" si="4"/>
        <v>0.33485182176067163</v>
      </c>
    </row>
    <row r="84" spans="1:3" x14ac:dyDescent="0.25">
      <c r="A84" s="5">
        <f t="shared" si="3"/>
        <v>27.900000000000112</v>
      </c>
      <c r="B84" s="7">
        <f t="shared" si="5"/>
        <v>0.4112650984782863</v>
      </c>
      <c r="C84" s="7">
        <f t="shared" si="4"/>
        <v>0.35204267440274328</v>
      </c>
    </row>
    <row r="85" spans="1:3" x14ac:dyDescent="0.25">
      <c r="A85" s="5">
        <f t="shared" si="3"/>
        <v>28.000000000000114</v>
      </c>
      <c r="B85" s="7">
        <f t="shared" si="5"/>
        <v>0.44805098831876244</v>
      </c>
      <c r="C85" s="7">
        <f t="shared" si="4"/>
        <v>0.36785889840476149</v>
      </c>
    </row>
    <row r="86" spans="1:3" x14ac:dyDescent="0.25">
      <c r="A86" s="5">
        <f t="shared" si="3"/>
        <v>28.100000000000115</v>
      </c>
      <c r="B86" s="7">
        <f t="shared" si="5"/>
        <v>0.48624028370804384</v>
      </c>
      <c r="C86" s="7">
        <f t="shared" si="4"/>
        <v>0.38189295389281397</v>
      </c>
    </row>
    <row r="87" spans="1:3" x14ac:dyDescent="0.25">
      <c r="A87" s="5">
        <f t="shared" si="3"/>
        <v>28.200000000000117</v>
      </c>
      <c r="B87" s="7">
        <f t="shared" si="5"/>
        <v>0.52561134402049581</v>
      </c>
      <c r="C87" s="7">
        <f t="shared" si="4"/>
        <v>0.39371060312451966</v>
      </c>
    </row>
    <row r="88" spans="1:3" x14ac:dyDescent="0.25">
      <c r="A88" s="5">
        <f t="shared" si="3"/>
        <v>28.300000000000118</v>
      </c>
      <c r="B88" s="7">
        <f t="shared" si="5"/>
        <v>0.56589707897006769</v>
      </c>
      <c r="C88" s="7">
        <f t="shared" si="4"/>
        <v>0.40285734949571883</v>
      </c>
    </row>
    <row r="89" spans="1:3" x14ac:dyDescent="0.25">
      <c r="A89" s="5">
        <f t="shared" si="3"/>
        <v>28.400000000000119</v>
      </c>
      <c r="B89" s="7">
        <f t="shared" si="5"/>
        <v>0.60678379754259226</v>
      </c>
      <c r="C89" s="7">
        <f t="shared" si="4"/>
        <v>0.40886718572524572</v>
      </c>
    </row>
    <row r="90" spans="1:3" x14ac:dyDescent="0.25">
      <c r="A90" s="5">
        <f t="shared" si="3"/>
        <v>28.500000000000121</v>
      </c>
      <c r="B90" s="7">
        <f t="shared" si="5"/>
        <v>0.64791120375531364</v>
      </c>
      <c r="C90" s="7">
        <f t="shared" si="4"/>
        <v>0.41127406212721374</v>
      </c>
    </row>
    <row r="91" spans="1:3" x14ac:dyDescent="0.25">
      <c r="A91" s="5">
        <f t="shared" si="3"/>
        <v>28.600000000000122</v>
      </c>
      <c r="B91" s="7">
        <f t="shared" si="5"/>
        <v>0.68887385743167839</v>
      </c>
      <c r="C91" s="7">
        <f t="shared" si="4"/>
        <v>0.40962653676364758</v>
      </c>
    </row>
    <row r="92" spans="1:3" x14ac:dyDescent="0.25">
      <c r="A92" s="5">
        <f t="shared" si="3"/>
        <v>28.700000000000124</v>
      </c>
      <c r="B92" s="7">
        <f t="shared" si="5"/>
        <v>0.72922446991389722</v>
      </c>
      <c r="C92" s="7">
        <f t="shared" si="4"/>
        <v>0.40350612482218828</v>
      </c>
    </row>
    <row r="93" spans="1:3" x14ac:dyDescent="0.25">
      <c r="A93" s="5">
        <f t="shared" si="3"/>
        <v>28.800000000000125</v>
      </c>
      <c r="B93" s="7">
        <f t="shared" si="5"/>
        <v>0.76847946242386223</v>
      </c>
      <c r="C93" s="7">
        <f t="shared" si="4"/>
        <v>0.39254992509965003</v>
      </c>
    </row>
    <row r="94" spans="1:3" x14ac:dyDescent="0.25">
      <c r="A94" s="5">
        <f t="shared" ref="A94:A105" si="6">$A93+$F$3</f>
        <v>28.900000000000126</v>
      </c>
      <c r="B94" s="7">
        <f t="shared" si="5"/>
        <v>0.80612727915634907</v>
      </c>
      <c r="C94" s="7">
        <f t="shared" ref="C94:C105" si="7">($B94-$B93)/$F$3</f>
        <v>0.3764781673248685</v>
      </c>
    </row>
    <row r="95" spans="1:3" x14ac:dyDescent="0.25">
      <c r="A95" s="5">
        <f t="shared" si="6"/>
        <v>29.000000000000128</v>
      </c>
      <c r="B95" s="7">
        <f t="shared" si="5"/>
        <v>0.84164001871342387</v>
      </c>
      <c r="C95" s="7">
        <f t="shared" si="7"/>
        <v>0.35512739557074791</v>
      </c>
    </row>
    <row r="96" spans="1:3" x14ac:dyDescent="0.25">
      <c r="A96" s="5">
        <f t="shared" si="6"/>
        <v>29.100000000000129</v>
      </c>
      <c r="B96" s="7">
        <f t="shared" si="5"/>
        <v>0.87448902676825391</v>
      </c>
      <c r="C96" s="7">
        <f t="shared" si="7"/>
        <v>0.32849008054830042</v>
      </c>
    </row>
    <row r="97" spans="1:3" x14ac:dyDescent="0.25">
      <c r="A97" s="5">
        <f t="shared" si="6"/>
        <v>29.200000000000131</v>
      </c>
      <c r="B97" s="7">
        <f t="shared" si="5"/>
        <v>0.90416518052092276</v>
      </c>
      <c r="C97" s="7">
        <f t="shared" si="7"/>
        <v>0.29676153752668855</v>
      </c>
    </row>
    <row r="98" spans="1:3" x14ac:dyDescent="0.25">
      <c r="A98" s="5">
        <f t="shared" si="6"/>
        <v>29.300000000000132</v>
      </c>
      <c r="B98" s="7">
        <f t="shared" si="5"/>
        <v>0.93020469225868951</v>
      </c>
      <c r="C98" s="7">
        <f t="shared" si="7"/>
        <v>0.26039511737766752</v>
      </c>
    </row>
    <row r="99" spans="1:3" x14ac:dyDescent="0.25">
      <c r="A99" s="5">
        <f t="shared" si="6"/>
        <v>29.400000000000134</v>
      </c>
      <c r="B99" s="7">
        <f t="shared" si="5"/>
        <v>0.95222136588038475</v>
      </c>
      <c r="C99" s="7">
        <f t="shared" si="7"/>
        <v>0.22016673621695237</v>
      </c>
    </row>
    <row r="100" spans="1:3" x14ac:dyDescent="0.25">
      <c r="A100" s="5">
        <f t="shared" si="6"/>
        <v>29.500000000000135</v>
      </c>
      <c r="B100" s="7">
        <f t="shared" si="5"/>
        <v>0.96994635735445434</v>
      </c>
      <c r="C100" s="7">
        <f t="shared" si="7"/>
        <v>0.17724991474069585</v>
      </c>
    </row>
    <row r="101" spans="1:3" x14ac:dyDescent="0.25">
      <c r="A101" s="5">
        <f t="shared" si="6"/>
        <v>29.600000000000136</v>
      </c>
      <c r="B101" s="7">
        <f t="shared" si="5"/>
        <v>0.98327661856282589</v>
      </c>
      <c r="C101" s="7">
        <f t="shared" si="7"/>
        <v>0.13330261208371552</v>
      </c>
    </row>
    <row r="102" spans="1:3" x14ac:dyDescent="0.25">
      <c r="A102" s="5">
        <f t="shared" si="6"/>
        <v>29.700000000000138</v>
      </c>
      <c r="B102" s="7">
        <f t="shared" si="5"/>
        <v>0.99233334469568502</v>
      </c>
      <c r="C102" s="7">
        <f t="shared" si="7"/>
        <v>9.0567261328591275E-2</v>
      </c>
    </row>
    <row r="103" spans="1:3" x14ac:dyDescent="0.25">
      <c r="A103" s="5">
        <f t="shared" si="6"/>
        <v>29.800000000000139</v>
      </c>
      <c r="B103" s="7">
        <f t="shared" si="5"/>
        <v>0.99753189921168262</v>
      </c>
      <c r="C103" s="7">
        <f t="shared" si="7"/>
        <v>5.1985545159975999E-2</v>
      </c>
    </row>
    <row r="104" spans="1:3" x14ac:dyDescent="0.25">
      <c r="A104" s="5">
        <f t="shared" si="6"/>
        <v>29.900000000000141</v>
      </c>
      <c r="B104" s="7">
        <f t="shared" si="5"/>
        <v>0.99966485832145202</v>
      </c>
      <c r="C104" s="7">
        <f t="shared" si="7"/>
        <v>2.1329591097694056E-2</v>
      </c>
    </row>
    <row r="105" spans="1:3" x14ac:dyDescent="0.25">
      <c r="A105" s="5">
        <f t="shared" si="6"/>
        <v>30.000000000000142</v>
      </c>
      <c r="B105" s="7">
        <v>1</v>
      </c>
      <c r="C105" s="7">
        <f t="shared" si="7"/>
        <v>3.3514167854797883E-3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8" orientation="portrait" r:id="rId1"/>
  <headerFooter alignWithMargins="0">
    <oddHeader>&amp;L&amp;"Times New Roman,Bold"&amp;12ENGI 4421&amp;C&amp;"Times New Roman,Bold"&amp;12Beta Probability Distribution &amp;R&amp;"Lincoln,Regular"&amp;14Dr. G.H. George</oddHeader>
    <oddFooter>&amp;L&amp;F  - 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r:id="rId5">
            <anchor moveWithCells="1">
              <from>
                <xdr:col>0</xdr:col>
                <xdr:colOff>476250</xdr:colOff>
                <xdr:row>32</xdr:row>
                <xdr:rowOff>171450</xdr:rowOff>
              </from>
              <to>
                <xdr:col>7</xdr:col>
                <xdr:colOff>209550</xdr:colOff>
                <xdr:row>35</xdr:row>
                <xdr:rowOff>57150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r:id="rId7">
            <anchor moveWithCells="1">
              <from>
                <xdr:col>0</xdr:col>
                <xdr:colOff>476250</xdr:colOff>
                <xdr:row>35</xdr:row>
                <xdr:rowOff>104775</xdr:rowOff>
              </from>
              <to>
                <xdr:col>3</xdr:col>
                <xdr:colOff>276225</xdr:colOff>
                <xdr:row>37</xdr:row>
                <xdr:rowOff>123825</xdr:rowOff>
              </to>
            </anchor>
          </objectPr>
        </oleObject>
      </mc:Choice>
      <mc:Fallback>
        <oleObject progId="Equation.DSMT4" shapeId="1028" r:id="rId6"/>
      </mc:Fallback>
    </mc:AlternateContent>
    <mc:AlternateContent xmlns:mc="http://schemas.openxmlformats.org/markup-compatibility/2006">
      <mc:Choice Requires="x14">
        <oleObject progId="Equation.DSMT4" shapeId="1029" r:id="rId8">
          <objectPr defaultSize="0" r:id="rId9">
            <anchor moveWithCells="1">
              <from>
                <xdr:col>4</xdr:col>
                <xdr:colOff>19050</xdr:colOff>
                <xdr:row>35</xdr:row>
                <xdr:rowOff>66675</xdr:rowOff>
              </from>
              <to>
                <xdr:col>6</xdr:col>
                <xdr:colOff>523875</xdr:colOff>
                <xdr:row>37</xdr:row>
                <xdr:rowOff>171450</xdr:rowOff>
              </to>
            </anchor>
          </objectPr>
        </oleObject>
      </mc:Choice>
      <mc:Fallback>
        <oleObject progId="Equation.DSMT4" shapeId="1029" r:id="rId8"/>
      </mc:Fallback>
    </mc:AlternateContent>
    <mc:AlternateContent xmlns:mc="http://schemas.openxmlformats.org/markup-compatibility/2006">
      <mc:Choice Requires="x14">
        <oleObject progId="Equation.DSMT4" shapeId="1037" r:id="rId10">
          <objectPr defaultSize="0" r:id="rId11">
            <anchor moveWithCells="1">
              <from>
                <xdr:col>5</xdr:col>
                <xdr:colOff>133350</xdr:colOff>
                <xdr:row>47</xdr:row>
                <xdr:rowOff>190500</xdr:rowOff>
              </from>
              <to>
                <xdr:col>6</xdr:col>
                <xdr:colOff>590550</xdr:colOff>
                <xdr:row>49</xdr:row>
                <xdr:rowOff>47625</xdr:rowOff>
              </to>
            </anchor>
          </objectPr>
        </oleObject>
      </mc:Choice>
      <mc:Fallback>
        <oleObject progId="Equation.DSMT4" shapeId="1037" r:id="rId10"/>
      </mc:Fallback>
    </mc:AlternateContent>
    <mc:AlternateContent xmlns:mc="http://schemas.openxmlformats.org/markup-compatibility/2006">
      <mc:Choice Requires="x14">
        <oleObject progId="Equation.DSMT4" shapeId="1038" r:id="rId12">
          <objectPr defaultSize="0" r:id="rId13">
            <anchor moveWithCells="1">
              <from>
                <xdr:col>5</xdr:col>
                <xdr:colOff>133350</xdr:colOff>
                <xdr:row>49</xdr:row>
                <xdr:rowOff>180975</xdr:rowOff>
              </from>
              <to>
                <xdr:col>6</xdr:col>
                <xdr:colOff>590550</xdr:colOff>
                <xdr:row>51</xdr:row>
                <xdr:rowOff>38100</xdr:rowOff>
              </to>
            </anchor>
          </objectPr>
        </oleObject>
      </mc:Choice>
      <mc:Fallback>
        <oleObject progId="Equation.DSMT4" shapeId="1038" r:id="rId12"/>
      </mc:Fallback>
    </mc:AlternateContent>
    <mc:AlternateContent xmlns:mc="http://schemas.openxmlformats.org/markup-compatibility/2006">
      <mc:Choice Requires="x14">
        <oleObject progId="Equation.DSMT4" shapeId="1045" r:id="rId14">
          <objectPr defaultSize="0" r:id="rId15">
            <anchor moveWithCells="1">
              <from>
                <xdr:col>4</xdr:col>
                <xdr:colOff>19050</xdr:colOff>
                <xdr:row>44</xdr:row>
                <xdr:rowOff>85725</xdr:rowOff>
              </from>
              <to>
                <xdr:col>6</xdr:col>
                <xdr:colOff>581025</xdr:colOff>
                <xdr:row>46</xdr:row>
                <xdr:rowOff>171450</xdr:rowOff>
              </to>
            </anchor>
          </objectPr>
        </oleObject>
      </mc:Choice>
      <mc:Fallback>
        <oleObject progId="Equation.DSMT4" shapeId="1045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Beta</vt:lpstr>
      <vt:lpstr>Beta!Print_Area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 distribution pdf and cdf - user supplies mean, s.d., A &amp; B</dc:title>
  <dc:subject>ENGI 4421 Probability and Statistics</dc:subject>
  <dc:creator>Glyn George</dc:creator>
  <dc:description>user supplies mean and s.d.</dc:description>
  <cp:lastModifiedBy>Glyn George</cp:lastModifiedBy>
  <cp:lastPrinted>2007-07-05T13:10:01Z</cp:lastPrinted>
  <dcterms:created xsi:type="dcterms:W3CDTF">2000-03-07T17:28:12Z</dcterms:created>
  <dcterms:modified xsi:type="dcterms:W3CDTF">2015-02-20T15:12:59Z</dcterms:modified>
</cp:coreProperties>
</file>