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30" windowWidth="10155" windowHeight="9165"/>
  </bookViews>
  <sheets>
    <sheet name="Table" sheetId="1" r:id="rId1"/>
  </sheets>
  <definedNames>
    <definedName name="_xlnm.Print_Area" localSheetId="0">Table!$A$1:$H$38</definedName>
  </definedNames>
  <calcPr calcId="145621"/>
</workbook>
</file>

<file path=xl/calcChain.xml><?xml version="1.0" encoding="utf-8"?>
<calcChain xmlns="http://schemas.openxmlformats.org/spreadsheetml/2006/main">
  <c r="E6" i="1" l="1"/>
  <c r="E9" i="1" s="1"/>
  <c r="F6" i="1"/>
  <c r="F10" i="1" s="1"/>
  <c r="A30" i="1"/>
  <c r="A31" i="1"/>
  <c r="A32" i="1"/>
  <c r="A33" i="1"/>
  <c r="A34" i="1"/>
  <c r="A35" i="1"/>
  <c r="A36" i="1"/>
  <c r="A37" i="1"/>
  <c r="A38" i="1"/>
  <c r="A39" i="1"/>
  <c r="A40" i="1"/>
  <c r="A41" i="1"/>
  <c r="E8" i="1"/>
  <c r="E7" i="1"/>
  <c r="B30" i="1"/>
  <c r="B31" i="1"/>
  <c r="B32" i="1"/>
  <c r="B33" i="1"/>
  <c r="B34" i="1"/>
  <c r="B35" i="1"/>
  <c r="B36" i="1"/>
  <c r="B37" i="1"/>
  <c r="B38" i="1"/>
  <c r="B39" i="1"/>
  <c r="B40" i="1"/>
  <c r="B41" i="1"/>
  <c r="F8" i="1"/>
  <c r="F7" i="1"/>
  <c r="F11" i="1" l="1"/>
  <c r="F12" i="1"/>
  <c r="F13" i="1" s="1"/>
  <c r="G9" i="1"/>
  <c r="F9" i="1"/>
  <c r="E10" i="1"/>
  <c r="A19" i="1" l="1"/>
  <c r="A22" i="1"/>
  <c r="A23" i="1"/>
  <c r="A18" i="1"/>
  <c r="E12" i="1"/>
  <c r="E11" i="1"/>
  <c r="E13" i="1" l="1"/>
  <c r="G13" i="1"/>
  <c r="F28" i="1" s="1"/>
  <c r="E14" i="1"/>
  <c r="H23" i="1" l="1"/>
  <c r="C23" i="1" s="1"/>
  <c r="H22" i="1"/>
  <c r="C22" i="1" s="1"/>
  <c r="H18" i="1"/>
  <c r="C18" i="1" s="1"/>
  <c r="H19" i="1"/>
  <c r="C19" i="1" s="1"/>
  <c r="F31" i="1"/>
  <c r="F30" i="1"/>
  <c r="E19" i="1" l="1"/>
  <c r="F19" i="1"/>
  <c r="E18" i="1"/>
  <c r="F18" i="1"/>
  <c r="F22" i="1"/>
  <c r="E22" i="1"/>
  <c r="F23" i="1"/>
  <c r="E23" i="1"/>
</calcChain>
</file>

<file path=xl/sharedStrings.xml><?xml version="1.0" encoding="utf-8"?>
<sst xmlns="http://schemas.openxmlformats.org/spreadsheetml/2006/main" count="44" uniqueCount="35">
  <si>
    <t>Difference</t>
  </si>
  <si>
    <t xml:space="preserve">n = </t>
  </si>
  <si>
    <t xml:space="preserve">Sum = </t>
  </si>
  <si>
    <t xml:space="preserve">SumSq = </t>
  </si>
  <si>
    <t xml:space="preserve">Mean = </t>
  </si>
  <si>
    <r>
      <t>t</t>
    </r>
    <r>
      <rPr>
        <vertAlign val="subscript"/>
        <sz val="12"/>
        <rFont val="Times New Roman"/>
        <family val="1"/>
      </rPr>
      <t xml:space="preserve">.025, </t>
    </r>
    <r>
      <rPr>
        <i/>
        <vertAlign val="subscript"/>
        <sz val="12"/>
        <rFont val="Symbol"/>
        <family val="1"/>
        <charset val="2"/>
      </rPr>
      <t>n</t>
    </r>
    <r>
      <rPr>
        <sz val="12"/>
        <rFont val="Times New Roman"/>
        <family val="1"/>
      </rPr>
      <t xml:space="preserve"> = </t>
    </r>
  </si>
  <si>
    <r>
      <t>t</t>
    </r>
    <r>
      <rPr>
        <vertAlign val="subscript"/>
        <sz val="12"/>
        <rFont val="Times New Roman"/>
        <family val="1"/>
      </rPr>
      <t xml:space="preserve">.005, </t>
    </r>
    <r>
      <rPr>
        <i/>
        <vertAlign val="subscript"/>
        <sz val="12"/>
        <rFont val="Symbol"/>
        <family val="1"/>
        <charset val="2"/>
      </rPr>
      <t>n</t>
    </r>
    <r>
      <rPr>
        <sz val="12"/>
        <rFont val="Times New Roman"/>
        <family val="1"/>
      </rPr>
      <t xml:space="preserve"> = </t>
    </r>
  </si>
  <si>
    <r>
      <t xml:space="preserve">Example 12.04 :  Two-sample confidence interval, small </t>
    </r>
    <r>
      <rPr>
        <i/>
        <sz val="12"/>
        <rFont val="Times New Roman"/>
        <family val="1"/>
      </rPr>
      <t>n</t>
    </r>
    <r>
      <rPr>
        <sz val="12"/>
        <rFont val="Times New Roman"/>
      </rPr>
      <t xml:space="preserve"> </t>
    </r>
  </si>
  <si>
    <t>Assuming independence</t>
  </si>
  <si>
    <t>A</t>
  </si>
  <si>
    <t>B</t>
  </si>
  <si>
    <r>
      <rPr>
        <b/>
        <i/>
        <sz val="12"/>
        <rFont val="Times New Roman"/>
        <family val="1"/>
      </rPr>
      <t>s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= </t>
    </r>
  </si>
  <si>
    <r>
      <t xml:space="preserve">s.d. = </t>
    </r>
    <r>
      <rPr>
        <b/>
        <i/>
        <sz val="12"/>
        <rFont val="Times New Roman"/>
        <family val="1"/>
      </rPr>
      <t>s</t>
    </r>
    <r>
      <rPr>
        <b/>
        <sz val="12"/>
        <rFont val="Times New Roman"/>
        <family val="1"/>
      </rPr>
      <t xml:space="preserve"> = </t>
    </r>
  </si>
  <si>
    <r>
      <rPr>
        <b/>
        <i/>
        <sz val="12"/>
        <rFont val="Times New Roman"/>
        <family val="1"/>
      </rPr>
      <t>s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/ </t>
    </r>
    <r>
      <rPr>
        <b/>
        <i/>
        <sz val="12"/>
        <rFont val="Times New Roman"/>
        <family val="1"/>
      </rPr>
      <t>n</t>
    </r>
    <r>
      <rPr>
        <b/>
        <sz val="12"/>
        <rFont val="Times New Roman"/>
        <family val="1"/>
      </rPr>
      <t xml:space="preserve"> = </t>
    </r>
  </si>
  <si>
    <t xml:space="preserve">standard error = </t>
  </si>
  <si>
    <r>
      <rPr>
        <b/>
        <i/>
        <sz val="12"/>
        <rFont val="Symbol"/>
        <family val="1"/>
        <charset val="2"/>
      </rPr>
      <t>n</t>
    </r>
    <r>
      <rPr>
        <b/>
        <sz val="12"/>
        <rFont val="Times New Roman"/>
        <family val="1"/>
      </rPr>
      <t xml:space="preserve"> = </t>
    </r>
  </si>
  <si>
    <r>
      <t xml:space="preserve">Variances are </t>
    </r>
    <r>
      <rPr>
        <b/>
        <i/>
        <sz val="12"/>
        <rFont val="Times New Roman"/>
        <family val="1"/>
      </rPr>
      <t>not</t>
    </r>
    <r>
      <rPr>
        <sz val="12"/>
        <rFont val="Times New Roman"/>
      </rPr>
      <t xml:space="preserve"> assumed to be equal</t>
    </r>
  </si>
  <si>
    <r>
      <t xml:space="preserve">Confidence interval for </t>
    </r>
    <r>
      <rPr>
        <b/>
        <i/>
        <sz val="12"/>
        <rFont val="Symbol"/>
        <family val="1"/>
        <charset val="2"/>
      </rPr>
      <t>m</t>
    </r>
    <r>
      <rPr>
        <b/>
        <vertAlign val="subscript"/>
        <sz val="12"/>
        <rFont val="Times New Roman"/>
        <family val="1"/>
      </rPr>
      <t>A</t>
    </r>
    <r>
      <rPr>
        <b/>
        <sz val="12"/>
        <rFont val="Times New Roman"/>
        <family val="1"/>
      </rPr>
      <t xml:space="preserve"> </t>
    </r>
    <r>
      <rPr>
        <b/>
        <sz val="12"/>
        <rFont val="Symbol"/>
        <family val="1"/>
        <charset val="2"/>
      </rPr>
      <t xml:space="preserve">- </t>
    </r>
    <r>
      <rPr>
        <b/>
        <i/>
        <sz val="12"/>
        <rFont val="Symbol"/>
        <family val="1"/>
        <charset val="2"/>
      </rPr>
      <t>m</t>
    </r>
    <r>
      <rPr>
        <b/>
        <vertAlign val="subscript"/>
        <sz val="12"/>
        <rFont val="Times New Roman"/>
        <family val="1"/>
      </rPr>
      <t>B</t>
    </r>
    <r>
      <rPr>
        <b/>
        <sz val="12"/>
        <rFont val="Times New Roman"/>
        <family val="1"/>
      </rPr>
      <t xml:space="preserve"> :</t>
    </r>
  </si>
  <si>
    <t>Two-sided:</t>
  </si>
  <si>
    <t>±</t>
  </si>
  <si>
    <t>lower</t>
  </si>
  <si>
    <t>upper</t>
  </si>
  <si>
    <t>(95%)</t>
  </si>
  <si>
    <t>(99%)</t>
  </si>
  <si>
    <t>One-sided:</t>
  </si>
  <si>
    <r>
      <t>t</t>
    </r>
    <r>
      <rPr>
        <vertAlign val="subscript"/>
        <sz val="12"/>
        <rFont val="Times New Roman"/>
        <family val="1"/>
      </rPr>
      <t xml:space="preserve">.050, </t>
    </r>
    <r>
      <rPr>
        <i/>
        <vertAlign val="subscript"/>
        <sz val="12"/>
        <rFont val="Symbol"/>
        <family val="1"/>
        <charset val="2"/>
      </rPr>
      <t>n</t>
    </r>
    <r>
      <rPr>
        <sz val="12"/>
        <rFont val="Times New Roman"/>
        <family val="1"/>
      </rPr>
      <t xml:space="preserve"> = </t>
    </r>
  </si>
  <si>
    <r>
      <t>t</t>
    </r>
    <r>
      <rPr>
        <vertAlign val="subscript"/>
        <sz val="12"/>
        <rFont val="Times New Roman"/>
        <family val="1"/>
      </rPr>
      <t xml:space="preserve">.010, </t>
    </r>
    <r>
      <rPr>
        <i/>
        <vertAlign val="subscript"/>
        <sz val="12"/>
        <rFont val="Symbol"/>
        <family val="1"/>
        <charset val="2"/>
      </rPr>
      <t>n</t>
    </r>
    <r>
      <rPr>
        <sz val="12"/>
        <rFont val="Times New Roman"/>
        <family val="1"/>
      </rPr>
      <t xml:space="preserve"> = </t>
    </r>
  </si>
  <si>
    <t>[delete whichever of lower, upper doesn't apply]</t>
  </si>
  <si>
    <r>
      <t xml:space="preserve">Observed </t>
    </r>
    <r>
      <rPr>
        <b/>
        <i/>
        <sz val="12"/>
        <rFont val="Times New Roman"/>
        <family val="1"/>
      </rPr>
      <t>t</t>
    </r>
    <r>
      <rPr>
        <b/>
        <sz val="12"/>
        <rFont val="Times New Roman"/>
        <family val="1"/>
      </rPr>
      <t xml:space="preserve"> value:</t>
    </r>
  </si>
  <si>
    <r>
      <t>p</t>
    </r>
    <r>
      <rPr>
        <b/>
        <sz val="12"/>
        <rFont val="Times New Roman"/>
        <family val="1"/>
      </rPr>
      <t xml:space="preserve"> value:</t>
    </r>
  </si>
  <si>
    <t xml:space="preserve">   (1 tail)</t>
  </si>
  <si>
    <t xml:space="preserve">   (2 tails)</t>
  </si>
  <si>
    <r>
      <t xml:space="preserve">hypothesized </t>
    </r>
    <r>
      <rPr>
        <b/>
        <i/>
        <sz val="12"/>
        <rFont val="Symbol"/>
        <family val="1"/>
        <charset val="2"/>
      </rPr>
      <t>m</t>
    </r>
    <r>
      <rPr>
        <b/>
        <vertAlign val="subscript"/>
        <sz val="12"/>
        <rFont val="Times New Roman"/>
        <family val="1"/>
      </rPr>
      <t>A</t>
    </r>
    <r>
      <rPr>
        <b/>
        <sz val="12"/>
        <rFont val="Times New Roman"/>
        <family val="1"/>
      </rPr>
      <t xml:space="preserve"> </t>
    </r>
    <r>
      <rPr>
        <b/>
        <sz val="12"/>
        <rFont val="Symbol"/>
        <family val="1"/>
        <charset val="2"/>
      </rPr>
      <t xml:space="preserve">- </t>
    </r>
    <r>
      <rPr>
        <b/>
        <i/>
        <sz val="12"/>
        <rFont val="Symbol"/>
        <family val="1"/>
        <charset val="2"/>
      </rPr>
      <t>m</t>
    </r>
    <r>
      <rPr>
        <b/>
        <vertAlign val="subscript"/>
        <sz val="12"/>
        <rFont val="Times New Roman"/>
        <family val="1"/>
      </rPr>
      <t>B</t>
    </r>
    <r>
      <rPr>
        <b/>
        <sz val="12"/>
        <rFont val="Times New Roman"/>
        <family val="1"/>
      </rPr>
      <t xml:space="preserve"> = </t>
    </r>
    <r>
      <rPr>
        <b/>
        <sz val="12"/>
        <rFont val="Symbol"/>
        <family val="1"/>
        <charset val="2"/>
      </rPr>
      <t>D</t>
    </r>
    <r>
      <rPr>
        <b/>
        <vertAlign val="subscript"/>
        <sz val="12"/>
        <rFont val="Times New Roman"/>
        <family val="1"/>
      </rPr>
      <t>o</t>
    </r>
    <r>
      <rPr>
        <b/>
        <sz val="12"/>
        <rFont val="Times New Roman"/>
        <family val="1"/>
      </rPr>
      <t xml:space="preserve"> :</t>
    </r>
  </si>
  <si>
    <r>
      <t>Intermediate calculations</t>
    </r>
    <r>
      <rPr>
        <sz val="12"/>
        <rFont val="Times New Roman"/>
      </rPr>
      <t xml:space="preserve">:  </t>
    </r>
  </si>
  <si>
    <t>Squares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</si>
</sst>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name val="Times New Roman"/>
    </font>
    <font>
      <b/>
      <sz val="12"/>
      <name val="Times New Roman"/>
      <family val="1"/>
    </font>
    <font>
      <b/>
      <sz val="10"/>
      <name val="Times New Roman"/>
      <family val="1"/>
    </font>
    <font>
      <u/>
      <sz val="12"/>
      <name val="Times New Roman"/>
      <family val="1"/>
    </font>
    <font>
      <b/>
      <i/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2"/>
      <name val="Symbol"/>
      <family val="1"/>
      <charset val="2"/>
    </font>
    <font>
      <vertAlign val="subscript"/>
      <sz val="12"/>
      <name val="Times New Roman"/>
      <family val="1"/>
    </font>
    <font>
      <i/>
      <sz val="12"/>
      <name val="Times New Roman"/>
      <family val="1"/>
    </font>
    <font>
      <sz val="12"/>
      <name val="MT Symbol"/>
      <family val="5"/>
      <charset val="2"/>
    </font>
    <font>
      <sz val="10"/>
      <name val="Times New Roman"/>
      <family val="1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i/>
      <vertAlign val="subscript"/>
      <sz val="12"/>
      <name val="Symbol"/>
      <family val="1"/>
      <charset val="2"/>
    </font>
    <font>
      <b/>
      <i/>
      <sz val="12"/>
      <name val="Symbol"/>
      <family val="1"/>
      <charset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quotePrefix="1"/>
    <xf numFmtId="0" fontId="3" fillId="0" borderId="0" xfId="0" applyFont="1"/>
    <xf numFmtId="0" fontId="4" fillId="0" borderId="0" xfId="0" applyFont="1" applyAlignment="1">
      <alignment horizontal="right"/>
    </xf>
    <xf numFmtId="0" fontId="0" fillId="2" borderId="1" xfId="0" applyFill="1" applyBorder="1" applyProtection="1">
      <protection locked="0"/>
    </xf>
    <xf numFmtId="0" fontId="8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/>
    <xf numFmtId="0" fontId="12" fillId="0" borderId="0" xfId="0" applyFont="1"/>
    <xf numFmtId="0" fontId="1" fillId="0" borderId="0" xfId="0" applyFont="1" applyAlignment="1">
      <alignment horizontal="left"/>
    </xf>
    <xf numFmtId="9" fontId="12" fillId="0" borderId="0" xfId="0" quotePrefix="1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15" fillId="0" borderId="3" xfId="0" applyFont="1" applyBorder="1" applyAlignment="1">
      <alignment horizontal="center"/>
    </xf>
    <xf numFmtId="0" fontId="0" fillId="0" borderId="4" xfId="0" applyBorder="1"/>
    <xf numFmtId="0" fontId="1" fillId="0" borderId="2" xfId="0" applyFont="1" applyBorder="1" applyAlignment="1">
      <alignment horizontal="right"/>
    </xf>
    <xf numFmtId="0" fontId="1" fillId="2" borderId="1" xfId="0" applyFont="1" applyFill="1" applyBorder="1" applyProtection="1">
      <protection locked="0"/>
    </xf>
    <xf numFmtId="0" fontId="12" fillId="0" borderId="0" xfId="0" quotePrefix="1" applyFont="1"/>
    <xf numFmtId="0" fontId="4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2" fillId="0" borderId="4" xfId="0" quotePrefix="1" applyFont="1" applyBorder="1"/>
    <xf numFmtId="0" fontId="0" fillId="0" borderId="0" xfId="0" applyAlignment="1">
      <alignment horizontal="centerContinuous"/>
    </xf>
    <xf numFmtId="0" fontId="1" fillId="0" borderId="2" xfId="0" applyFont="1" applyBorder="1" applyAlignment="1">
      <alignment horizontal="center"/>
    </xf>
    <xf numFmtId="0" fontId="1" fillId="0" borderId="4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workbookViewId="0">
      <selection activeCell="A5" sqref="A5"/>
    </sheetView>
  </sheetViews>
  <sheetFormatPr defaultRowHeight="15.75" x14ac:dyDescent="0.25"/>
  <cols>
    <col min="4" max="4" width="12.625" customWidth="1"/>
    <col min="7" max="7" width="9.625" customWidth="1"/>
  </cols>
  <sheetData>
    <row r="1" spans="1:7" x14ac:dyDescent="0.25">
      <c r="A1" s="15" t="s">
        <v>7</v>
      </c>
      <c r="F1" s="15" t="s">
        <v>8</v>
      </c>
    </row>
    <row r="2" spans="1:7" x14ac:dyDescent="0.25">
      <c r="C2" s="15" t="s">
        <v>16</v>
      </c>
    </row>
    <row r="3" spans="1:7" x14ac:dyDescent="0.25">
      <c r="A3" s="12" t="s">
        <v>9</v>
      </c>
      <c r="B3" s="12" t="s">
        <v>10</v>
      </c>
      <c r="C3" s="12"/>
      <c r="D3" s="12"/>
      <c r="E3" s="12" t="s">
        <v>9</v>
      </c>
      <c r="F3" s="12" t="s">
        <v>10</v>
      </c>
      <c r="G3" s="2" t="s">
        <v>0</v>
      </c>
    </row>
    <row r="5" spans="1:7" x14ac:dyDescent="0.25">
      <c r="A5" s="8">
        <v>20</v>
      </c>
      <c r="B5" s="8">
        <v>21</v>
      </c>
    </row>
    <row r="6" spans="1:7" x14ac:dyDescent="0.25">
      <c r="A6" s="8">
        <v>28</v>
      </c>
      <c r="B6" s="8">
        <v>18</v>
      </c>
      <c r="D6" s="7" t="s">
        <v>1</v>
      </c>
      <c r="E6">
        <f>COUNT(A5:A16)</f>
        <v>6</v>
      </c>
      <c r="F6">
        <f>COUNT(B5:B16)</f>
        <v>5</v>
      </c>
    </row>
    <row r="7" spans="1:7" x14ac:dyDescent="0.25">
      <c r="A7" s="8">
        <v>24</v>
      </c>
      <c r="B7" s="8">
        <v>19</v>
      </c>
      <c r="D7" s="1" t="s">
        <v>2</v>
      </c>
      <c r="E7">
        <f>SUM(A5:A16)</f>
        <v>147</v>
      </c>
      <c r="F7">
        <f>SUM(B5:B16)</f>
        <v>97</v>
      </c>
    </row>
    <row r="8" spans="1:7" x14ac:dyDescent="0.25">
      <c r="A8" s="8">
        <v>26</v>
      </c>
      <c r="B8" s="8">
        <v>17</v>
      </c>
      <c r="D8" s="1" t="s">
        <v>3</v>
      </c>
      <c r="E8">
        <f>SUM(A30:A41)</f>
        <v>3641</v>
      </c>
      <c r="F8">
        <f>SUM(B30:B41)</f>
        <v>1899</v>
      </c>
    </row>
    <row r="9" spans="1:7" x14ac:dyDescent="0.25">
      <c r="A9" s="8">
        <v>23</v>
      </c>
      <c r="B9" s="8">
        <v>22</v>
      </c>
      <c r="D9" s="1" t="s">
        <v>4</v>
      </c>
      <c r="E9">
        <f>E7/E6</f>
        <v>24.5</v>
      </c>
      <c r="F9">
        <f>F7/F6</f>
        <v>19.399999999999999</v>
      </c>
      <c r="G9" s="19">
        <f>E9-F9</f>
        <v>5.1000000000000014</v>
      </c>
    </row>
    <row r="10" spans="1:7" ht="18.75" x14ac:dyDescent="0.25">
      <c r="A10" s="8">
        <v>26</v>
      </c>
      <c r="B10" s="8"/>
      <c r="D10" s="1" t="s">
        <v>11</v>
      </c>
      <c r="E10">
        <f>(E6*E8-E7*E7)/(E6*(E6-1))</f>
        <v>7.9</v>
      </c>
      <c r="F10">
        <f>(F6*F8-F7*F7)/(F6*(F6-1))</f>
        <v>4.3</v>
      </c>
    </row>
    <row r="11" spans="1:7" x14ac:dyDescent="0.25">
      <c r="A11" s="8"/>
      <c r="B11" s="8"/>
      <c r="D11" s="1" t="s">
        <v>12</v>
      </c>
      <c r="E11">
        <f>SQRT(E10)</f>
        <v>2.8106938645110393</v>
      </c>
      <c r="F11">
        <f>SQRT(F10)</f>
        <v>2.0736441353327719</v>
      </c>
    </row>
    <row r="12" spans="1:7" ht="18.75" x14ac:dyDescent="0.25">
      <c r="A12" s="8"/>
      <c r="B12" s="8"/>
      <c r="D12" s="1" t="s">
        <v>13</v>
      </c>
      <c r="E12">
        <f>E10/E6</f>
        <v>1.3166666666666667</v>
      </c>
      <c r="F12">
        <f>F10/F6</f>
        <v>0.86</v>
      </c>
    </row>
    <row r="13" spans="1:7" x14ac:dyDescent="0.25">
      <c r="A13" s="8"/>
      <c r="B13" s="8"/>
      <c r="D13" s="1" t="s">
        <v>14</v>
      </c>
      <c r="E13">
        <f>SQRT(E12)</f>
        <v>1.1474609652039003</v>
      </c>
      <c r="F13">
        <f>SQRT(F12)</f>
        <v>0.92736184954957035</v>
      </c>
      <c r="G13" s="19">
        <f>SQRT(E12+F12)</f>
        <v>1.4753530650887152</v>
      </c>
    </row>
    <row r="14" spans="1:7" x14ac:dyDescent="0.25">
      <c r="A14" s="8"/>
      <c r="B14" s="8"/>
      <c r="D14" s="23" t="s">
        <v>15</v>
      </c>
      <c r="E14" s="22">
        <f>INT((E12+F12)^2 / (E12^2 / (E6-1) + F12^2 / (F6-1)))</f>
        <v>8</v>
      </c>
    </row>
    <row r="15" spans="1:7" x14ac:dyDescent="0.25">
      <c r="A15" s="8"/>
      <c r="B15" s="8"/>
      <c r="D15" s="1"/>
    </row>
    <row r="16" spans="1:7" ht="17.25" x14ac:dyDescent="0.3">
      <c r="A16" s="8"/>
      <c r="B16" s="8"/>
      <c r="D16" s="16" t="s">
        <v>17</v>
      </c>
    </row>
    <row r="17" spans="1:8" x14ac:dyDescent="0.25">
      <c r="C17" s="15" t="s">
        <v>18</v>
      </c>
      <c r="D17" s="1"/>
      <c r="E17" s="18" t="s">
        <v>20</v>
      </c>
      <c r="F17" s="18" t="s">
        <v>21</v>
      </c>
    </row>
    <row r="18" spans="1:8" ht="18.75" x14ac:dyDescent="0.35">
      <c r="A18" s="20">
        <f>G9</f>
        <v>5.1000000000000014</v>
      </c>
      <c r="B18" s="21" t="s">
        <v>19</v>
      </c>
      <c r="C18" s="22">
        <f>H18*G13</f>
        <v>3.4021702689807198</v>
      </c>
      <c r="D18" s="17" t="s">
        <v>22</v>
      </c>
      <c r="E18">
        <f>A18-C18</f>
        <v>1.6978297310192816</v>
      </c>
      <c r="F18">
        <f>A18+C18</f>
        <v>8.5021702689807217</v>
      </c>
      <c r="G18" s="11" t="s">
        <v>5</v>
      </c>
      <c r="H18">
        <f>TINV(0.05,$E$14)</f>
        <v>2.3060041352041671</v>
      </c>
    </row>
    <row r="19" spans="1:8" ht="18.75" x14ac:dyDescent="0.35">
      <c r="A19" s="20">
        <f>G9</f>
        <v>5.1000000000000014</v>
      </c>
      <c r="B19" s="21" t="s">
        <v>19</v>
      </c>
      <c r="C19" s="22">
        <f>H19*G13</f>
        <v>4.9503809838425692</v>
      </c>
      <c r="D19" s="17" t="s">
        <v>23</v>
      </c>
      <c r="E19">
        <f>A19-C19</f>
        <v>0.14961901615743223</v>
      </c>
      <c r="F19">
        <f>A19+C19</f>
        <v>10.050380983842571</v>
      </c>
      <c r="G19" s="11" t="s">
        <v>6</v>
      </c>
      <c r="H19">
        <f>TINV(0.01,$E$14)</f>
        <v>3.3553873313333953</v>
      </c>
    </row>
    <row r="20" spans="1:8" x14ac:dyDescent="0.25">
      <c r="G20" s="1"/>
    </row>
    <row r="21" spans="1:8" x14ac:dyDescent="0.25">
      <c r="C21" s="15" t="s">
        <v>24</v>
      </c>
      <c r="E21" s="18" t="s">
        <v>20</v>
      </c>
      <c r="F21" s="18" t="s">
        <v>21</v>
      </c>
    </row>
    <row r="22" spans="1:8" ht="18.75" x14ac:dyDescent="0.35">
      <c r="A22" s="10">
        <f>G9</f>
        <v>5.1000000000000014</v>
      </c>
      <c r="B22" s="11"/>
      <c r="C22">
        <f>H22*G13</f>
        <v>2.743489896850916</v>
      </c>
      <c r="D22" s="17" t="s">
        <v>22</v>
      </c>
      <c r="E22">
        <f>A22-C22</f>
        <v>2.3565101031490854</v>
      </c>
      <c r="F22">
        <f>A22+C22</f>
        <v>7.843489896850917</v>
      </c>
      <c r="G22" s="11" t="s">
        <v>25</v>
      </c>
      <c r="H22">
        <f>TINV(0.1,$E$14)</f>
        <v>1.8595480375308981</v>
      </c>
    </row>
    <row r="23" spans="1:8" ht="18.75" x14ac:dyDescent="0.35">
      <c r="A23" s="10">
        <f>G9</f>
        <v>5.1000000000000014</v>
      </c>
      <c r="B23" s="11"/>
      <c r="C23">
        <f>H23*G13</f>
        <v>4.273300324083559</v>
      </c>
      <c r="D23" s="17" t="s">
        <v>23</v>
      </c>
      <c r="E23">
        <f>A23-C23</f>
        <v>0.82669967591644244</v>
      </c>
      <c r="F23">
        <f>A23+C23</f>
        <v>9.3733003240835604</v>
      </c>
      <c r="G23" s="11" t="s">
        <v>26</v>
      </c>
      <c r="H23">
        <f>TINV(0.02,$E$14)</f>
        <v>2.8964594477096224</v>
      </c>
    </row>
    <row r="24" spans="1:8" x14ac:dyDescent="0.25">
      <c r="D24" s="15" t="s">
        <v>27</v>
      </c>
      <c r="G24" s="1"/>
    </row>
    <row r="25" spans="1:8" x14ac:dyDescent="0.25">
      <c r="G25" s="1"/>
    </row>
    <row r="26" spans="1:8" ht="17.25" x14ac:dyDescent="0.3">
      <c r="A26" s="14" t="s">
        <v>33</v>
      </c>
      <c r="E26" s="1" t="s">
        <v>32</v>
      </c>
      <c r="F26" s="24">
        <v>0</v>
      </c>
    </row>
    <row r="27" spans="1:8" x14ac:dyDescent="0.25">
      <c r="A27" s="29" t="s">
        <v>34</v>
      </c>
      <c r="B27" s="29"/>
      <c r="C27" s="2"/>
      <c r="D27" s="1"/>
      <c r="E27" s="3"/>
      <c r="F27" s="1"/>
    </row>
    <row r="28" spans="1:8" x14ac:dyDescent="0.25">
      <c r="A28" s="12" t="s">
        <v>9</v>
      </c>
      <c r="B28" s="12" t="s">
        <v>10</v>
      </c>
      <c r="D28" s="30"/>
      <c r="E28" s="27" t="s">
        <v>28</v>
      </c>
      <c r="F28" s="31">
        <f>(G9-F26)/G13</f>
        <v>3.4567996777729477</v>
      </c>
    </row>
    <row r="29" spans="1:8" x14ac:dyDescent="0.25">
      <c r="D29" s="12"/>
      <c r="E29" s="13"/>
    </row>
    <row r="30" spans="1:8" x14ac:dyDescent="0.25">
      <c r="A30">
        <f t="shared" ref="A30:B39" si="0">A5*A5</f>
        <v>400</v>
      </c>
      <c r="B30">
        <f t="shared" si="0"/>
        <v>441</v>
      </c>
      <c r="D30" s="1"/>
      <c r="E30" s="26" t="s">
        <v>29</v>
      </c>
      <c r="F30" s="27">
        <f>TDIST(F28,E14,2)</f>
        <v>8.6082205252773734E-3</v>
      </c>
      <c r="G30" s="28" t="s">
        <v>31</v>
      </c>
    </row>
    <row r="31" spans="1:8" x14ac:dyDescent="0.25">
      <c r="A31">
        <f t="shared" si="0"/>
        <v>784</v>
      </c>
      <c r="B31">
        <f t="shared" si="0"/>
        <v>324</v>
      </c>
      <c r="D31" s="1"/>
      <c r="E31" s="3"/>
      <c r="F31" s="1">
        <f>TDIST(F28,E14,1)</f>
        <v>4.3041102626386867E-3</v>
      </c>
      <c r="G31" s="25" t="s">
        <v>30</v>
      </c>
    </row>
    <row r="32" spans="1:8" x14ac:dyDescent="0.25">
      <c r="A32">
        <f t="shared" si="0"/>
        <v>576</v>
      </c>
      <c r="B32">
        <f t="shared" si="0"/>
        <v>361</v>
      </c>
      <c r="D32" s="4"/>
      <c r="E32" s="5"/>
    </row>
    <row r="33" spans="1:5" x14ac:dyDescent="0.25">
      <c r="A33">
        <f t="shared" si="0"/>
        <v>676</v>
      </c>
      <c r="B33">
        <f t="shared" si="0"/>
        <v>289</v>
      </c>
      <c r="D33" s="9"/>
      <c r="E33" s="6"/>
    </row>
    <row r="34" spans="1:5" x14ac:dyDescent="0.25">
      <c r="A34">
        <f t="shared" si="0"/>
        <v>529</v>
      </c>
      <c r="B34">
        <f t="shared" si="0"/>
        <v>484</v>
      </c>
      <c r="E34" s="6"/>
    </row>
    <row r="35" spans="1:5" x14ac:dyDescent="0.25">
      <c r="A35">
        <f t="shared" si="0"/>
        <v>676</v>
      </c>
      <c r="B35">
        <f t="shared" si="0"/>
        <v>0</v>
      </c>
      <c r="E35" s="5"/>
    </row>
    <row r="36" spans="1:5" x14ac:dyDescent="0.25">
      <c r="A36">
        <f t="shared" si="0"/>
        <v>0</v>
      </c>
      <c r="B36">
        <f t="shared" si="0"/>
        <v>0</v>
      </c>
    </row>
    <row r="37" spans="1:5" x14ac:dyDescent="0.25">
      <c r="A37">
        <f t="shared" si="0"/>
        <v>0</v>
      </c>
      <c r="B37">
        <f t="shared" si="0"/>
        <v>0</v>
      </c>
    </row>
    <row r="38" spans="1:5" x14ac:dyDescent="0.25">
      <c r="A38">
        <f t="shared" si="0"/>
        <v>0</v>
      </c>
      <c r="B38">
        <f t="shared" si="0"/>
        <v>0</v>
      </c>
    </row>
    <row r="39" spans="1:5" x14ac:dyDescent="0.25">
      <c r="A39">
        <f t="shared" si="0"/>
        <v>0</v>
      </c>
      <c r="B39">
        <f t="shared" si="0"/>
        <v>0</v>
      </c>
    </row>
    <row r="40" spans="1:5" x14ac:dyDescent="0.25">
      <c r="A40">
        <f>A15*A15</f>
        <v>0</v>
      </c>
      <c r="B40">
        <f>B15*B15</f>
        <v>0</v>
      </c>
    </row>
    <row r="41" spans="1:5" x14ac:dyDescent="0.25">
      <c r="A41">
        <f>A16*A16</f>
        <v>0</v>
      </c>
      <c r="B41">
        <f>B16*B16</f>
        <v>0</v>
      </c>
    </row>
  </sheetData>
  <sheetProtection sheet="1" objects="1" scenarios="1"/>
  <phoneticPr fontId="0" type="noConversion"/>
  <printOptions horizontalCentered="1" gridLines="1"/>
  <pageMargins left="0.74803149606299213" right="0.74803149606299213" top="0.98425196850393704" bottom="0.98425196850393704" header="0.51181102362204722" footer="0.51181102362204722"/>
  <pageSetup scale="105" orientation="portrait" horizontalDpi="300" verticalDpi="300" r:id="rId1"/>
  <headerFooter alignWithMargins="0">
    <oddHeader>&amp;L&amp;"Times New Roman,Bold"ENGI 4421&amp;CHypothesis tests on the
Difference of Two Means&amp;R&amp;"Lincoln,Regular"&amp;14Dr. G.H. George</oddHeader>
    <oddFooter>&amp;L&amp;F&amp;R&amp;D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</vt:lpstr>
      <vt:lpstr>Table!Print_Area</vt:lpstr>
    </vt:vector>
  </TitlesOfParts>
  <Company>Memorial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sample CI, small n, unequal variances</dc:title>
  <dc:subject>ENGI 4421 Probability and Statistics</dc:subject>
  <dc:creator>Dr. G. George</dc:creator>
  <cp:lastModifiedBy>Glyn George</cp:lastModifiedBy>
  <cp:lastPrinted>2015-02-20T18:35:42Z</cp:lastPrinted>
  <dcterms:created xsi:type="dcterms:W3CDTF">1997-10-23T16:36:17Z</dcterms:created>
  <dcterms:modified xsi:type="dcterms:W3CDTF">2015-02-20T18:35:55Z</dcterms:modified>
</cp:coreProperties>
</file>