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60" windowWidth="9510" windowHeight="8925"/>
  </bookViews>
  <sheets>
    <sheet name="Tables" sheetId="1" r:id="rId1"/>
    <sheet name="Graphs" sheetId="2" r:id="rId2"/>
  </sheets>
  <definedNames>
    <definedName name="_xlnm.Print_Area" localSheetId="1">Graphs!$A$1:$I$50</definedName>
    <definedName name="_xlnm.Print_Area" localSheetId="0">Tables!$A$1:$G$36</definedName>
  </definedNames>
  <calcPr calcId="145621"/>
</workbook>
</file>

<file path=xl/calcChain.xml><?xml version="1.0" encoding="utf-8"?>
<calcChain xmlns="http://schemas.openxmlformats.org/spreadsheetml/2006/main">
  <c r="F1" i="2" l="1"/>
  <c r="E5" i="1"/>
  <c r="E6" i="1"/>
  <c r="E13" i="1" s="1"/>
  <c r="E10" i="1"/>
  <c r="E11" i="1"/>
  <c r="E14" i="1"/>
  <c r="E18" i="1"/>
  <c r="A21" i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B21" i="1"/>
  <c r="C21" i="1"/>
  <c r="F21" i="1"/>
  <c r="A22" i="1"/>
  <c r="F22" i="1" s="1"/>
  <c r="G21" i="1" l="1"/>
  <c r="A23" i="1"/>
  <c r="C22" i="1"/>
  <c r="G22" i="1"/>
  <c r="B22" i="1"/>
  <c r="F23" i="1" l="1"/>
  <c r="B23" i="1"/>
  <c r="G23" i="1"/>
  <c r="C23" i="1"/>
  <c r="A24" i="1"/>
  <c r="B24" i="1" l="1"/>
  <c r="G24" i="1"/>
  <c r="C24" i="1"/>
  <c r="A25" i="1"/>
  <c r="F24" i="1"/>
  <c r="F25" i="1" l="1"/>
  <c r="B25" i="1"/>
  <c r="G25" i="1"/>
  <c r="C25" i="1"/>
  <c r="A26" i="1"/>
  <c r="B26" i="1" l="1"/>
  <c r="G26" i="1"/>
  <c r="C26" i="1"/>
  <c r="A27" i="1"/>
  <c r="F26" i="1"/>
  <c r="A28" i="1" l="1"/>
  <c r="F27" i="1"/>
  <c r="B27" i="1"/>
  <c r="G27" i="1"/>
  <c r="C27" i="1"/>
  <c r="B28" i="1" l="1"/>
  <c r="G28" i="1"/>
  <c r="C28" i="1"/>
  <c r="A29" i="1"/>
  <c r="F28" i="1"/>
  <c r="A30" i="1" l="1"/>
  <c r="F29" i="1"/>
  <c r="B29" i="1"/>
  <c r="G29" i="1"/>
  <c r="C29" i="1"/>
  <c r="B30" i="1" l="1"/>
  <c r="G30" i="1"/>
  <c r="C30" i="1"/>
  <c r="A31" i="1"/>
  <c r="F30" i="1"/>
  <c r="A32" i="1" l="1"/>
  <c r="F31" i="1"/>
  <c r="B31" i="1"/>
  <c r="G31" i="1"/>
  <c r="C31" i="1"/>
  <c r="B32" i="1" l="1"/>
  <c r="G32" i="1"/>
  <c r="C32" i="1"/>
  <c r="A33" i="1"/>
  <c r="F32" i="1"/>
  <c r="C33" i="1" l="1"/>
  <c r="F33" i="1"/>
  <c r="B33" i="1"/>
  <c r="G33" i="1"/>
  <c r="A34" i="1"/>
  <c r="F34" i="1" l="1"/>
  <c r="B34" i="1"/>
  <c r="G34" i="1"/>
  <c r="C34" i="1"/>
  <c r="A35" i="1"/>
  <c r="F35" i="1" l="1"/>
  <c r="B35" i="1"/>
  <c r="G35" i="1"/>
  <c r="C35" i="1"/>
  <c r="A36" i="1"/>
  <c r="F36" i="1" l="1"/>
  <c r="B36" i="1"/>
  <c r="G36" i="1"/>
  <c r="C36" i="1"/>
</calcChain>
</file>

<file path=xl/sharedStrings.xml><?xml version="1.0" encoding="utf-8"?>
<sst xmlns="http://schemas.openxmlformats.org/spreadsheetml/2006/main" count="32" uniqueCount="29">
  <si>
    <t>Mean = expected value</t>
  </si>
  <si>
    <r>
      <t>E[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  <r>
      <rPr>
        <sz val="12"/>
        <rFont val="Symbol"/>
        <family val="1"/>
        <charset val="2"/>
      </rPr>
      <t>m</t>
    </r>
    <r>
      <rPr>
        <sz val="12"/>
        <rFont val="Times New Roman"/>
        <family val="1"/>
      </rPr>
      <t xml:space="preserve"> = </t>
    </r>
  </si>
  <si>
    <t>Variance</t>
  </si>
  <si>
    <t>Standard deviation</t>
  </si>
  <si>
    <r>
      <t xml:space="preserve">Enter a value for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:</t>
    </r>
  </si>
  <si>
    <t xml:space="preserve">x = </t>
  </si>
  <si>
    <r>
      <t>P[</t>
    </r>
    <r>
      <rPr>
        <i/>
        <sz val="12"/>
        <rFont val="Times New Roman"/>
        <family val="1"/>
      </rPr>
      <t>X = x</t>
    </r>
    <r>
      <rPr>
        <sz val="12"/>
        <rFont val="Times New Roman"/>
        <family val="1"/>
      </rPr>
      <t xml:space="preserve">] =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sz val="12"/>
        <rFont val="Symbol"/>
        <family val="1"/>
        <charset val="2"/>
      </rPr>
      <t>m</t>
    </r>
    <r>
      <rPr>
        <sz val="12"/>
        <rFont val="Times New Roman"/>
        <family val="1"/>
      </rPr>
      <t xml:space="preserve">) = </t>
    </r>
  </si>
  <si>
    <r>
      <t xml:space="preserve">Poisson </t>
    </r>
    <r>
      <rPr>
        <i/>
        <sz val="12"/>
        <rFont val="Times New Roman"/>
        <family val="1"/>
      </rPr>
      <t>p.m.f.</t>
    </r>
  </si>
  <si>
    <r>
      <t xml:space="preserve">Poisson </t>
    </r>
    <r>
      <rPr>
        <i/>
        <sz val="12"/>
        <rFont val="Times New Roman"/>
        <family val="1"/>
      </rPr>
      <t>c.d.f.</t>
    </r>
  </si>
  <si>
    <r>
      <t>P[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sz val="12"/>
        <rFont val="Symbol"/>
        <family val="1"/>
        <charset val="2"/>
      </rPr>
      <t>m</t>
    </r>
    <r>
      <rPr>
        <sz val="12"/>
        <rFont val="Times New Roman"/>
        <family val="1"/>
      </rPr>
      <t xml:space="preserve">) = </t>
    </r>
  </si>
  <si>
    <r>
      <t>P[</t>
    </r>
    <r>
      <rPr>
        <i/>
        <sz val="12"/>
        <rFont val="Times New Roman"/>
        <family val="1"/>
      </rPr>
      <t>x</t>
    </r>
    <r>
      <rPr>
        <sz val="12"/>
        <rFont val="Symbol"/>
        <family val="1"/>
        <charset val="2"/>
      </rPr>
      <t>-</t>
    </r>
    <r>
      <rPr>
        <sz val="12"/>
        <rFont val="Times New Roman"/>
        <family val="1"/>
      </rPr>
      <t xml:space="preserve">0.5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+0.5] = </t>
    </r>
  </si>
  <si>
    <t>Normal approx.:</t>
  </si>
  <si>
    <r>
      <t>P[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+0.5] = </t>
    </r>
  </si>
  <si>
    <t>p.m.f.</t>
  </si>
  <si>
    <t>c.d.f.</t>
  </si>
  <si>
    <t>x</t>
  </si>
  <si>
    <r>
      <t>P[</t>
    </r>
    <r>
      <rPr>
        <i/>
        <sz val="12"/>
        <rFont val="Times New Roman"/>
        <family val="1"/>
      </rPr>
      <t>X = x</t>
    </r>
    <r>
      <rPr>
        <sz val="12"/>
        <rFont val="Times New Roman"/>
        <family val="1"/>
      </rPr>
      <t>]</t>
    </r>
  </si>
  <si>
    <r>
      <t>P[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]</t>
    </r>
  </si>
  <si>
    <t xml:space="preserve">m = </t>
  </si>
  <si>
    <t>Partial tables of the Poisson probability mass function</t>
  </si>
  <si>
    <t>and the Poisson cumulative distribution function:</t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</si>
  <si>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&gt; 0</t>
    </r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</si>
  <si>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</t>
    </r>
    <r>
      <rPr>
        <sz val="12"/>
        <rFont val="WP MathA"/>
        <charset val="2"/>
      </rPr>
      <t>$</t>
    </r>
    <r>
      <rPr>
        <sz val="12"/>
        <rFont val="Times New Roman"/>
        <family val="1"/>
      </rPr>
      <t xml:space="preserve"> 0</t>
    </r>
  </si>
  <si>
    <t>Normal</t>
  </si>
  <si>
    <t>approx.</t>
  </si>
  <si>
    <t>Enter valid integer values in the two yellow boxes:</t>
  </si>
  <si>
    <r>
      <t>E[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  <r>
      <rPr>
        <i/>
        <sz val="12"/>
        <rFont val="Symbol"/>
        <family val="1"/>
        <charset val="2"/>
      </rPr>
      <t>m</t>
    </r>
    <r>
      <rPr>
        <sz val="12"/>
        <rFont val="Times New Roman"/>
        <family val="1"/>
      </rPr>
      <t xml:space="preserve"> = </t>
    </r>
  </si>
  <si>
    <r>
      <t>V[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  <r>
      <rPr>
        <i/>
        <sz val="12"/>
        <rFont val="Symbol"/>
        <family val="1"/>
        <charset val="2"/>
      </rPr>
      <t xml:space="preserve">s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</si>
  <si>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 xml:space="preserve"> </t>
    </r>
    <r>
      <rPr>
        <i/>
        <sz val="12"/>
        <rFont val="Symbol"/>
        <family val="1"/>
        <charset val="2"/>
      </rPr>
      <t>s</t>
    </r>
    <r>
      <rPr>
        <sz val="12"/>
        <rFont val="Times New Roman"/>
        <family val="1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</si>
</sst>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  <charset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WP MathA"/>
      <charset val="2"/>
    </font>
    <font>
      <i/>
      <sz val="12"/>
      <name val="Symbol"/>
      <family val="1"/>
      <charset val="2"/>
    </font>
    <font>
      <vertAlign val="superscript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164" fontId="1" fillId="0" borderId="2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0" xfId="0" applyFont="1" applyAlignment="1"/>
    <xf numFmtId="0" fontId="3" fillId="0" borderId="0" xfId="0" applyFont="1" applyAlignment="1">
      <alignment horizontal="right"/>
    </xf>
    <xf numFmtId="164" fontId="1" fillId="3" borderId="2" xfId="0" applyNumberFormat="1" applyFont="1" applyFill="1" applyBorder="1"/>
    <xf numFmtId="0" fontId="1" fillId="0" borderId="0" xfId="0" quotePrefix="1" applyFont="1"/>
    <xf numFmtId="0" fontId="4" fillId="0" borderId="3" xfId="0" applyFont="1" applyBorder="1" applyAlignment="1">
      <alignment horizontal="center"/>
    </xf>
    <xf numFmtId="164" fontId="1" fillId="0" borderId="0" xfId="0" applyNumberFormat="1" applyFont="1"/>
    <xf numFmtId="0" fontId="1" fillId="0" borderId="6" xfId="0" applyFont="1" applyBorder="1"/>
    <xf numFmtId="0" fontId="1" fillId="0" borderId="7" xfId="0" applyFont="1" applyBorder="1" applyAlignment="1">
      <alignment horizontal="right"/>
    </xf>
    <xf numFmtId="0" fontId="4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Probability Mass Functions</a:t>
            </a:r>
          </a:p>
        </c:rich>
      </c:tx>
      <c:layout>
        <c:manualLayout>
          <c:xMode val="edge"/>
          <c:yMode val="edge"/>
          <c:x val="0.15658381670262747"/>
          <c:y val="2.9914529914529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30267816416515"/>
          <c:y val="0.28846214038741236"/>
          <c:w val="0.76156649796911313"/>
          <c:h val="0.46581293781078437"/>
        </c:manualLayout>
      </c:layout>
      <c:barChart>
        <c:barDir val="col"/>
        <c:grouping val="clustered"/>
        <c:varyColors val="0"/>
        <c:ser>
          <c:idx val="0"/>
          <c:order val="0"/>
          <c:tx>
            <c:v>Poisson</c:v>
          </c:tx>
          <c:spPr>
            <a:solidFill>
              <a:srgbClr val="FF99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Tables!$A$21:$A$36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Tables!$B$21:$B$36</c:f>
              <c:numCache>
                <c:formatCode>0.00000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0.1353352832366127</c:v>
                </c:pt>
                <c:pt idx="3">
                  <c:v>0.27067056647322535</c:v>
                </c:pt>
                <c:pt idx="4">
                  <c:v>0.27067056647322546</c:v>
                </c:pt>
                <c:pt idx="5">
                  <c:v>0.18044704431548364</c:v>
                </c:pt>
                <c:pt idx="6">
                  <c:v>9.022352215774182E-2</c:v>
                </c:pt>
                <c:pt idx="7">
                  <c:v>3.6089408863096716E-2</c:v>
                </c:pt>
                <c:pt idx="8">
                  <c:v>1.2029802954365572E-2</c:v>
                </c:pt>
                <c:pt idx="9">
                  <c:v>3.4370865583901629E-3</c:v>
                </c:pt>
                <c:pt idx="10">
                  <c:v>8.5927163959754148E-4</c:v>
                </c:pt>
                <c:pt idx="11">
                  <c:v>1.9094925324389769E-4</c:v>
                </c:pt>
                <c:pt idx="12">
                  <c:v>3.8189850648779602E-5</c:v>
                </c:pt>
                <c:pt idx="13">
                  <c:v>6.9436092088690095E-6</c:v>
                </c:pt>
                <c:pt idx="14">
                  <c:v>1.1572682014781686E-6</c:v>
                </c:pt>
                <c:pt idx="15">
                  <c:v>1.7804126176587265E-7</c:v>
                </c:pt>
              </c:numCache>
            </c:numRef>
          </c:val>
        </c:ser>
        <c:ser>
          <c:idx val="1"/>
          <c:order val="1"/>
          <c:tx>
            <c:v>Normal</c:v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numRef>
              <c:f>Tables!$A$21:$A$36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Tables!$C$21:$C$36</c:f>
              <c:numCache>
                <c:formatCode>0.00000</c:formatCode>
                <c:ptCount val="16"/>
                <c:pt idx="0">
                  <c:v>5.9328060970681978E-3</c:v>
                </c:pt>
                <c:pt idx="1">
                  <c:v>3.188577148136211E-2</c:v>
                </c:pt>
                <c:pt idx="2">
                  <c:v>0.10587224730147149</c:v>
                </c:pt>
                <c:pt idx="3">
                  <c:v>0.21741462174263912</c:v>
                </c:pt>
                <c:pt idx="4">
                  <c:v>0.27632639016823696</c:v>
                </c:pt>
                <c:pt idx="5">
                  <c:v>0.21741462174263915</c:v>
                </c:pt>
                <c:pt idx="6">
                  <c:v>0.10587224730147149</c:v>
                </c:pt>
                <c:pt idx="7">
                  <c:v>3.188577148136218E-2</c:v>
                </c:pt>
                <c:pt idx="8">
                  <c:v>5.932806097068144E-3</c:v>
                </c:pt>
                <c:pt idx="9">
                  <c:v>6.8104733228080416E-4</c:v>
                </c:pt>
                <c:pt idx="10">
                  <c:v>4.8159571327976991E-5</c:v>
                </c:pt>
                <c:pt idx="11">
                  <c:v>2.0945261035576479E-6</c:v>
                </c:pt>
                <c:pt idx="12">
                  <c:v>5.5938341181338558E-8</c:v>
                </c:pt>
                <c:pt idx="13">
                  <c:v>9.1604457352900681E-10</c:v>
                </c:pt>
                <c:pt idx="14">
                  <c:v>9.1859853057485452E-12</c:v>
                </c:pt>
                <c:pt idx="15">
                  <c:v>5.6288307348495437E-14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65585152"/>
        <c:axId val="65587072"/>
      </c:barChart>
      <c:catAx>
        <c:axId val="6558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2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5195804261122163"/>
              <c:y val="0.8311983758440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587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58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82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P[</a:t>
                </a:r>
                <a:r>
                  <a:rPr lang="en-CA" sz="182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X=x</a:t>
                </a:r>
                <a:r>
                  <a:rPr lang="en-CA" sz="182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2.3131672597864767E-2"/>
              <c:y val="0.2713681943603203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585152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451994657251471"/>
          <c:y val="0.15811988245059111"/>
          <c:w val="0.45373702842304853"/>
          <c:h val="7.69233012540099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Cumulative Distribution Function</a:t>
            </a:r>
          </a:p>
        </c:rich>
      </c:tx>
      <c:layout>
        <c:manualLayout>
          <c:xMode val="edge"/>
          <c:yMode val="edge"/>
          <c:x val="0.12658246833069917"/>
          <c:y val="3.6964980544747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19006342364042"/>
          <c:y val="0.23151772966102419"/>
          <c:w val="0.72875290386325287"/>
          <c:h val="0.58754919628259916"/>
        </c:manualLayout>
      </c:layout>
      <c:lineChart>
        <c:grouping val="standard"/>
        <c:varyColors val="0"/>
        <c:ser>
          <c:idx val="1"/>
          <c:order val="0"/>
          <c:tx>
            <c:v>Normal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ash"/>
            <c:size val="2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Tables!$E$21:$E$36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Tables!$G$21:$G$36</c:f>
              <c:numCache>
                <c:formatCode>0.00000</c:formatCode>
                <c:ptCount val="16"/>
                <c:pt idx="0">
                  <c:v>6.6641643904087732E-3</c:v>
                </c:pt>
                <c:pt idx="1">
                  <c:v>3.8549935871770885E-2</c:v>
                </c:pt>
                <c:pt idx="2">
                  <c:v>0.14442218317324237</c:v>
                </c:pt>
                <c:pt idx="3">
                  <c:v>0.36183680491588149</c:v>
                </c:pt>
                <c:pt idx="4">
                  <c:v>0.63816319508411845</c:v>
                </c:pt>
                <c:pt idx="5">
                  <c:v>0.8555778168267576</c:v>
                </c:pt>
                <c:pt idx="6">
                  <c:v>0.96145006412822909</c:v>
                </c:pt>
                <c:pt idx="7">
                  <c:v>0.99333583560959127</c:v>
                </c:pt>
                <c:pt idx="8">
                  <c:v>0.99926864170665941</c:v>
                </c:pt>
                <c:pt idx="9">
                  <c:v>0.99994968903894021</c:v>
                </c:pt>
                <c:pt idx="10">
                  <c:v>0.99999784861026819</c:v>
                </c:pt>
                <c:pt idx="11">
                  <c:v>0.99999994313637175</c:v>
                </c:pt>
                <c:pt idx="12">
                  <c:v>0.99999999907471293</c:v>
                </c:pt>
                <c:pt idx="13">
                  <c:v>0.9999999999907575</c:v>
                </c:pt>
                <c:pt idx="14">
                  <c:v>0.99999999999994349</c:v>
                </c:pt>
                <c:pt idx="15">
                  <c:v>0.99999999999999978</c:v>
                </c:pt>
              </c:numCache>
            </c:numRef>
          </c:val>
          <c:smooth val="0"/>
        </c:ser>
        <c:ser>
          <c:idx val="0"/>
          <c:order val="1"/>
          <c:tx>
            <c:v>Poisson</c:v>
          </c:tx>
          <c:spPr>
            <a:ln w="25400">
              <a:solidFill>
                <a:srgbClr val="FFFFFF"/>
              </a:solidFill>
              <a:prstDash val="solid"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Tables!$E$21:$E$36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Tables!$F$21:$F$36</c:f>
              <c:numCache>
                <c:formatCode>0.00000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0.1353352832366127</c:v>
                </c:pt>
                <c:pt idx="3">
                  <c:v>0.40600584970983811</c:v>
                </c:pt>
                <c:pt idx="4">
                  <c:v>0.6766764161830634</c:v>
                </c:pt>
                <c:pt idx="5">
                  <c:v>0.85712346049854693</c:v>
                </c:pt>
                <c:pt idx="6">
                  <c:v>0.94734698265628881</c:v>
                </c:pt>
                <c:pt idx="7">
                  <c:v>0.98343639151938556</c:v>
                </c:pt>
                <c:pt idx="8">
                  <c:v>0.99546619447375106</c:v>
                </c:pt>
                <c:pt idx="9">
                  <c:v>0.99890328103214132</c:v>
                </c:pt>
                <c:pt idx="10">
                  <c:v>0.99976255267173886</c:v>
                </c:pt>
                <c:pt idx="11">
                  <c:v>0.99995350192498278</c:v>
                </c:pt>
                <c:pt idx="12">
                  <c:v>0.99999169177563152</c:v>
                </c:pt>
                <c:pt idx="13">
                  <c:v>0.99999863538484046</c:v>
                </c:pt>
                <c:pt idx="14">
                  <c:v>0.99999979265304184</c:v>
                </c:pt>
                <c:pt idx="15">
                  <c:v>0.99999997069430369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61696"/>
        <c:axId val="70411392"/>
      </c:lineChart>
      <c:catAx>
        <c:axId val="6846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2947634710218185"/>
              <c:y val="0.89299692596791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411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041139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0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P[</a:t>
                </a:r>
                <a:r>
                  <a:rPr lang="en-CA" sz="20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0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&lt;= </a:t>
                </a:r>
                <a:r>
                  <a:rPr lang="en-CA" sz="20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0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1789903693944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8461696"/>
        <c:crosses val="autoZero"/>
        <c:crossBetween val="midCat"/>
        <c:majorUnit val="0.2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305624771587095"/>
          <c:y val="0.11673172176435143"/>
          <c:w val="0.51175444841546702"/>
          <c:h val="7.39299610894941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6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85725</xdr:rowOff>
    </xdr:from>
    <xdr:to>
      <xdr:col>8</xdr:col>
      <xdr:colOff>561975</xdr:colOff>
      <xdr:row>24</xdr:row>
      <xdr:rowOff>142875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25</xdr:row>
      <xdr:rowOff>19050</xdr:rowOff>
    </xdr:from>
    <xdr:to>
      <xdr:col>8</xdr:col>
      <xdr:colOff>495300</xdr:colOff>
      <xdr:row>49</xdr:row>
      <xdr:rowOff>114300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E3" sqref="E3"/>
    </sheetView>
  </sheetViews>
  <sheetFormatPr defaultRowHeight="15.75" x14ac:dyDescent="0.25"/>
  <cols>
    <col min="1" max="16384" width="9.140625" style="1"/>
  </cols>
  <sheetData>
    <row r="1" spans="1:6" x14ac:dyDescent="0.25">
      <c r="A1" s="1" t="s">
        <v>25</v>
      </c>
    </row>
    <row r="2" spans="1:6" ht="16.5" thickBot="1" x14ac:dyDescent="0.3"/>
    <row r="3" spans="1:6" ht="16.5" thickBot="1" x14ac:dyDescent="0.3">
      <c r="A3" s="1" t="s">
        <v>0</v>
      </c>
      <c r="D3" s="2" t="s">
        <v>26</v>
      </c>
      <c r="E3" s="4">
        <v>2</v>
      </c>
      <c r="F3" s="15" t="s">
        <v>21</v>
      </c>
    </row>
    <row r="5" spans="1:6" ht="18.75" x14ac:dyDescent="0.25">
      <c r="A5" s="1" t="s">
        <v>2</v>
      </c>
      <c r="D5" s="2" t="s">
        <v>27</v>
      </c>
      <c r="E5" s="1">
        <f>E3</f>
        <v>2</v>
      </c>
    </row>
    <row r="6" spans="1:6" x14ac:dyDescent="0.25">
      <c r="A6" s="1" t="s">
        <v>3</v>
      </c>
      <c r="D6" s="2" t="s">
        <v>28</v>
      </c>
      <c r="E6" s="1">
        <f>SQRT(E5)</f>
        <v>1.4142135623730951</v>
      </c>
    </row>
    <row r="7" spans="1:6" ht="16.5" thickBot="1" x14ac:dyDescent="0.3"/>
    <row r="8" spans="1:6" ht="16.5" thickBot="1" x14ac:dyDescent="0.3">
      <c r="A8" s="1" t="s">
        <v>4</v>
      </c>
      <c r="D8" s="3" t="s">
        <v>5</v>
      </c>
      <c r="E8" s="4">
        <v>3</v>
      </c>
      <c r="F8" s="15" t="s">
        <v>22</v>
      </c>
    </row>
    <row r="10" spans="1:6" x14ac:dyDescent="0.25">
      <c r="A10" s="1" t="s">
        <v>7</v>
      </c>
      <c r="D10" s="2" t="s">
        <v>6</v>
      </c>
      <c r="E10" s="14">
        <f>IF(E3&gt;0,(IF(E8&gt;=0,POISSON(E8,E3,FALSE),0)),0)</f>
        <v>0.18044704431548364</v>
      </c>
    </row>
    <row r="11" spans="1:6" x14ac:dyDescent="0.25">
      <c r="A11" s="1" t="s">
        <v>8</v>
      </c>
      <c r="D11" s="2" t="s">
        <v>9</v>
      </c>
      <c r="E11" s="14">
        <f>IF(E3&gt;0,(IF(E8&gt;=0,POISSON(E8,E3,TRUE),0)),0)</f>
        <v>0.85712346049854693</v>
      </c>
    </row>
    <row r="13" spans="1:6" x14ac:dyDescent="0.25">
      <c r="D13" s="2" t="s">
        <v>10</v>
      </c>
      <c r="E13" s="5">
        <f>NORMDIST(E8+0.5,E3,E6,TRUE)-NORMDIST(E8-0.5,E3,E6,TRUE)</f>
        <v>0.21741462174263915</v>
      </c>
    </row>
    <row r="14" spans="1:6" x14ac:dyDescent="0.25">
      <c r="A14" s="1" t="s">
        <v>11</v>
      </c>
      <c r="D14" s="2" t="s">
        <v>12</v>
      </c>
      <c r="E14" s="5">
        <f>NORMDIST(E8+0.5,E3,E6,TRUE)</f>
        <v>0.8555778168267576</v>
      </c>
    </row>
    <row r="16" spans="1:6" x14ac:dyDescent="0.25">
      <c r="A16" s="1" t="s">
        <v>19</v>
      </c>
    </row>
    <row r="17" spans="1:7" x14ac:dyDescent="0.25">
      <c r="A17" s="1" t="s">
        <v>20</v>
      </c>
    </row>
    <row r="18" spans="1:7" x14ac:dyDescent="0.25">
      <c r="C18" s="12"/>
      <c r="D18" s="13" t="s">
        <v>18</v>
      </c>
      <c r="E18" s="6">
        <f>E3</f>
        <v>2</v>
      </c>
      <c r="F18" s="6"/>
    </row>
    <row r="19" spans="1:7" x14ac:dyDescent="0.25">
      <c r="B19" s="7" t="s">
        <v>13</v>
      </c>
      <c r="C19" s="7" t="s">
        <v>23</v>
      </c>
      <c r="E19" s="8"/>
      <c r="F19" s="7" t="s">
        <v>14</v>
      </c>
      <c r="G19" s="7" t="s">
        <v>23</v>
      </c>
    </row>
    <row r="20" spans="1:7" x14ac:dyDescent="0.25">
      <c r="A20" s="9" t="s">
        <v>15</v>
      </c>
      <c r="B20" s="10" t="s">
        <v>16</v>
      </c>
      <c r="C20" s="16" t="s">
        <v>24</v>
      </c>
      <c r="E20" s="9" t="s">
        <v>15</v>
      </c>
      <c r="F20" s="10" t="s">
        <v>17</v>
      </c>
      <c r="G20" s="16" t="s">
        <v>24</v>
      </c>
    </row>
    <row r="21" spans="1:7" x14ac:dyDescent="0.25">
      <c r="A21" s="2">
        <f>IF(E3&lt;5,-2,INT(E3)-7)</f>
        <v>-2</v>
      </c>
      <c r="B21" s="11">
        <f>IF(A21&lt;0,0,POISSON(A21,$E$3,FALSE))</f>
        <v>0</v>
      </c>
      <c r="C21" s="17">
        <f t="shared" ref="C21:C36" si="0">NORMDIST($A21+0.5,$E$3,$E$6,TRUE)-NORMDIST($A21-0.5,$E$3,$E$6,TRUE)</f>
        <v>5.9328060970681978E-3</v>
      </c>
      <c r="E21" s="2">
        <f>A21</f>
        <v>-2</v>
      </c>
      <c r="F21" s="11">
        <f t="shared" ref="F21:F36" si="1">IF(A21&lt;0,0,POISSON(A21,$E$3,TRUE))</f>
        <v>0</v>
      </c>
      <c r="G21" s="17">
        <f t="shared" ref="G21:G36" si="2">NORMDIST($A21+0.5,$E$3,$E$6,TRUE)</f>
        <v>6.6641643904087732E-3</v>
      </c>
    </row>
    <row r="22" spans="1:7" x14ac:dyDescent="0.25">
      <c r="A22" s="2">
        <f>A21+1</f>
        <v>-1</v>
      </c>
      <c r="B22" s="11">
        <f>IF(A22&lt;0,0,POISSON(A22,$E$3,FALSE))</f>
        <v>0</v>
      </c>
      <c r="C22" s="17">
        <f t="shared" si="0"/>
        <v>3.188577148136211E-2</v>
      </c>
      <c r="E22" s="2">
        <f>E21+1</f>
        <v>-1</v>
      </c>
      <c r="F22" s="11">
        <f t="shared" si="1"/>
        <v>0</v>
      </c>
      <c r="G22" s="17">
        <f t="shared" si="2"/>
        <v>3.8549935871770885E-2</v>
      </c>
    </row>
    <row r="23" spans="1:7" x14ac:dyDescent="0.25">
      <c r="A23" s="2">
        <f t="shared" ref="A23:A36" si="3">A22+1</f>
        <v>0</v>
      </c>
      <c r="B23" s="11">
        <f t="shared" ref="B23:B36" si="4">IF(A23&lt;0,0,POISSON(A23,$E$3,FALSE))</f>
        <v>0.1353352832366127</v>
      </c>
      <c r="C23" s="17">
        <f t="shared" si="0"/>
        <v>0.10587224730147149</v>
      </c>
      <c r="E23" s="2">
        <f t="shared" ref="E23:E36" si="5">E22+1</f>
        <v>0</v>
      </c>
      <c r="F23" s="11">
        <f t="shared" si="1"/>
        <v>0.1353352832366127</v>
      </c>
      <c r="G23" s="17">
        <f t="shared" si="2"/>
        <v>0.14442218317324237</v>
      </c>
    </row>
    <row r="24" spans="1:7" x14ac:dyDescent="0.25">
      <c r="A24" s="2">
        <f t="shared" si="3"/>
        <v>1</v>
      </c>
      <c r="B24" s="11">
        <f t="shared" si="4"/>
        <v>0.27067056647322535</v>
      </c>
      <c r="C24" s="17">
        <f t="shared" si="0"/>
        <v>0.21741462174263912</v>
      </c>
      <c r="E24" s="2">
        <f t="shared" si="5"/>
        <v>1</v>
      </c>
      <c r="F24" s="11">
        <f t="shared" si="1"/>
        <v>0.40600584970983811</v>
      </c>
      <c r="G24" s="17">
        <f t="shared" si="2"/>
        <v>0.36183680491588149</v>
      </c>
    </row>
    <row r="25" spans="1:7" x14ac:dyDescent="0.25">
      <c r="A25" s="2">
        <f t="shared" si="3"/>
        <v>2</v>
      </c>
      <c r="B25" s="11">
        <f t="shared" si="4"/>
        <v>0.27067056647322546</v>
      </c>
      <c r="C25" s="17">
        <f t="shared" si="0"/>
        <v>0.27632639016823696</v>
      </c>
      <c r="E25" s="2">
        <f t="shared" si="5"/>
        <v>2</v>
      </c>
      <c r="F25" s="11">
        <f t="shared" si="1"/>
        <v>0.6766764161830634</v>
      </c>
      <c r="G25" s="17">
        <f t="shared" si="2"/>
        <v>0.63816319508411845</v>
      </c>
    </row>
    <row r="26" spans="1:7" x14ac:dyDescent="0.25">
      <c r="A26" s="2">
        <f t="shared" si="3"/>
        <v>3</v>
      </c>
      <c r="B26" s="11">
        <f t="shared" si="4"/>
        <v>0.18044704431548364</v>
      </c>
      <c r="C26" s="17">
        <f t="shared" si="0"/>
        <v>0.21741462174263915</v>
      </c>
      <c r="E26" s="2">
        <f t="shared" si="5"/>
        <v>3</v>
      </c>
      <c r="F26" s="11">
        <f t="shared" si="1"/>
        <v>0.85712346049854693</v>
      </c>
      <c r="G26" s="17">
        <f t="shared" si="2"/>
        <v>0.8555778168267576</v>
      </c>
    </row>
    <row r="27" spans="1:7" x14ac:dyDescent="0.25">
      <c r="A27" s="2">
        <f t="shared" si="3"/>
        <v>4</v>
      </c>
      <c r="B27" s="11">
        <f t="shared" si="4"/>
        <v>9.022352215774182E-2</v>
      </c>
      <c r="C27" s="17">
        <f t="shared" si="0"/>
        <v>0.10587224730147149</v>
      </c>
      <c r="E27" s="2">
        <f t="shared" si="5"/>
        <v>4</v>
      </c>
      <c r="F27" s="11">
        <f t="shared" si="1"/>
        <v>0.94734698265628881</v>
      </c>
      <c r="G27" s="17">
        <f t="shared" si="2"/>
        <v>0.96145006412822909</v>
      </c>
    </row>
    <row r="28" spans="1:7" x14ac:dyDescent="0.25">
      <c r="A28" s="2">
        <f t="shared" si="3"/>
        <v>5</v>
      </c>
      <c r="B28" s="11">
        <f t="shared" si="4"/>
        <v>3.6089408863096716E-2</v>
      </c>
      <c r="C28" s="17">
        <f t="shared" si="0"/>
        <v>3.188577148136218E-2</v>
      </c>
      <c r="E28" s="2">
        <f t="shared" si="5"/>
        <v>5</v>
      </c>
      <c r="F28" s="11">
        <f t="shared" si="1"/>
        <v>0.98343639151938556</v>
      </c>
      <c r="G28" s="17">
        <f t="shared" si="2"/>
        <v>0.99333583560959127</v>
      </c>
    </row>
    <row r="29" spans="1:7" x14ac:dyDescent="0.25">
      <c r="A29" s="2">
        <f t="shared" si="3"/>
        <v>6</v>
      </c>
      <c r="B29" s="11">
        <f t="shared" si="4"/>
        <v>1.2029802954365572E-2</v>
      </c>
      <c r="C29" s="17">
        <f t="shared" si="0"/>
        <v>5.932806097068144E-3</v>
      </c>
      <c r="E29" s="2">
        <f t="shared" si="5"/>
        <v>6</v>
      </c>
      <c r="F29" s="11">
        <f t="shared" si="1"/>
        <v>0.99546619447375106</v>
      </c>
      <c r="G29" s="17">
        <f t="shared" si="2"/>
        <v>0.99926864170665941</v>
      </c>
    </row>
    <row r="30" spans="1:7" x14ac:dyDescent="0.25">
      <c r="A30" s="2">
        <f t="shared" si="3"/>
        <v>7</v>
      </c>
      <c r="B30" s="11">
        <f t="shared" si="4"/>
        <v>3.4370865583901629E-3</v>
      </c>
      <c r="C30" s="17">
        <f t="shared" si="0"/>
        <v>6.8104733228080416E-4</v>
      </c>
      <c r="E30" s="2">
        <f t="shared" si="5"/>
        <v>7</v>
      </c>
      <c r="F30" s="11">
        <f t="shared" si="1"/>
        <v>0.99890328103214132</v>
      </c>
      <c r="G30" s="17">
        <f t="shared" si="2"/>
        <v>0.99994968903894021</v>
      </c>
    </row>
    <row r="31" spans="1:7" x14ac:dyDescent="0.25">
      <c r="A31" s="2">
        <f t="shared" si="3"/>
        <v>8</v>
      </c>
      <c r="B31" s="11">
        <f t="shared" si="4"/>
        <v>8.5927163959754148E-4</v>
      </c>
      <c r="C31" s="17">
        <f t="shared" si="0"/>
        <v>4.8159571327976991E-5</v>
      </c>
      <c r="E31" s="2">
        <f t="shared" si="5"/>
        <v>8</v>
      </c>
      <c r="F31" s="11">
        <f t="shared" si="1"/>
        <v>0.99976255267173886</v>
      </c>
      <c r="G31" s="17">
        <f t="shared" si="2"/>
        <v>0.99999784861026819</v>
      </c>
    </row>
    <row r="32" spans="1:7" x14ac:dyDescent="0.25">
      <c r="A32" s="2">
        <f t="shared" si="3"/>
        <v>9</v>
      </c>
      <c r="B32" s="11">
        <f t="shared" si="4"/>
        <v>1.9094925324389769E-4</v>
      </c>
      <c r="C32" s="17">
        <f t="shared" si="0"/>
        <v>2.0945261035576479E-6</v>
      </c>
      <c r="E32" s="2">
        <f t="shared" si="5"/>
        <v>9</v>
      </c>
      <c r="F32" s="11">
        <f t="shared" si="1"/>
        <v>0.99995350192498278</v>
      </c>
      <c r="G32" s="17">
        <f t="shared" si="2"/>
        <v>0.99999994313637175</v>
      </c>
    </row>
    <row r="33" spans="1:7" x14ac:dyDescent="0.25">
      <c r="A33" s="2">
        <f t="shared" si="3"/>
        <v>10</v>
      </c>
      <c r="B33" s="11">
        <f t="shared" si="4"/>
        <v>3.8189850648779602E-5</v>
      </c>
      <c r="C33" s="17">
        <f t="shared" si="0"/>
        <v>5.5938341181338558E-8</v>
      </c>
      <c r="E33" s="2">
        <f t="shared" si="5"/>
        <v>10</v>
      </c>
      <c r="F33" s="11">
        <f t="shared" si="1"/>
        <v>0.99999169177563152</v>
      </c>
      <c r="G33" s="17">
        <f t="shared" si="2"/>
        <v>0.99999999907471293</v>
      </c>
    </row>
    <row r="34" spans="1:7" x14ac:dyDescent="0.25">
      <c r="A34" s="2">
        <f t="shared" si="3"/>
        <v>11</v>
      </c>
      <c r="B34" s="11">
        <f t="shared" si="4"/>
        <v>6.9436092088690095E-6</v>
      </c>
      <c r="C34" s="17">
        <f t="shared" si="0"/>
        <v>9.1604457352900681E-10</v>
      </c>
      <c r="E34" s="2">
        <f t="shared" si="5"/>
        <v>11</v>
      </c>
      <c r="F34" s="11">
        <f t="shared" si="1"/>
        <v>0.99999863538484046</v>
      </c>
      <c r="G34" s="17">
        <f t="shared" si="2"/>
        <v>0.9999999999907575</v>
      </c>
    </row>
    <row r="35" spans="1:7" x14ac:dyDescent="0.25">
      <c r="A35" s="2">
        <f t="shared" si="3"/>
        <v>12</v>
      </c>
      <c r="B35" s="11">
        <f t="shared" si="4"/>
        <v>1.1572682014781686E-6</v>
      </c>
      <c r="C35" s="17">
        <f t="shared" si="0"/>
        <v>9.1859853057485452E-12</v>
      </c>
      <c r="E35" s="2">
        <f t="shared" si="5"/>
        <v>12</v>
      </c>
      <c r="F35" s="11">
        <f t="shared" si="1"/>
        <v>0.99999979265304184</v>
      </c>
      <c r="G35" s="17">
        <f t="shared" si="2"/>
        <v>0.99999999999994349</v>
      </c>
    </row>
    <row r="36" spans="1:7" x14ac:dyDescent="0.25">
      <c r="A36" s="2">
        <f t="shared" si="3"/>
        <v>13</v>
      </c>
      <c r="B36" s="11">
        <f t="shared" si="4"/>
        <v>1.7804126176587265E-7</v>
      </c>
      <c r="C36" s="17">
        <f t="shared" si="0"/>
        <v>5.6288307348495437E-14</v>
      </c>
      <c r="E36" s="2">
        <f t="shared" si="5"/>
        <v>13</v>
      </c>
      <c r="F36" s="11">
        <f t="shared" si="1"/>
        <v>0.99999997069430369</v>
      </c>
      <c r="G36" s="17">
        <f t="shared" si="2"/>
        <v>0.99999999999999978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&amp;L&amp;"Times New Roman,Bold"&amp;12ENGI 4421
Probability &amp;&amp; Statistics&amp;C&amp;"Times New Roman,Bold"&amp;12Poisson Probability Distribution
Calculator 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F1"/>
  <sheetViews>
    <sheetView workbookViewId="0"/>
  </sheetViews>
  <sheetFormatPr defaultRowHeight="15.75" x14ac:dyDescent="0.25"/>
  <cols>
    <col min="1" max="16384" width="9.140625" style="1"/>
  </cols>
  <sheetData>
    <row r="1" spans="4:6" x14ac:dyDescent="0.25">
      <c r="D1" s="18"/>
      <c r="E1" s="19" t="s">
        <v>1</v>
      </c>
      <c r="F1" s="20">
        <f>Tables!E3</f>
        <v>2</v>
      </c>
    </row>
  </sheetData>
  <sheetProtection sheet="1" objects="1" scenarios="1"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85" orientation="portrait" r:id="rId1"/>
  <headerFooter alignWithMargins="0">
    <oddHeader xml:space="preserve">&amp;L&amp;"Times New Roman,Bold"&amp;12ENGI 4421
Prob. &amp;&amp; Stat.&amp;C&amp;"Times New Roman,Bold"&amp;12 Poisson Probability Distribution&amp;R&amp;"Lincoln,Regular"&amp;14Dr. G.H. George&amp;"Times New Roman,Regular"&amp;12  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Tables</vt:lpstr>
      <vt:lpstr>Graphs</vt:lpstr>
      <vt:lpstr>Graphs!Print_Area</vt:lpstr>
      <vt:lpstr>Tables!Print_Area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Poisson pmf and cdf tables and calculator</dc:title>
  <dc:subject>ENGI 4421 Probability and Statistics</dc:subject>
  <dc:creator>Glyn George</dc:creator>
  <cp:lastModifiedBy>Glyn George</cp:lastModifiedBy>
  <cp:lastPrinted>2015-02-20T12:43:54Z</cp:lastPrinted>
  <dcterms:created xsi:type="dcterms:W3CDTF">2000-03-07T17:28:12Z</dcterms:created>
  <dcterms:modified xsi:type="dcterms:W3CDTF">2015-02-20T12:44:36Z</dcterms:modified>
</cp:coreProperties>
</file>