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0" windowWidth="12570" windowHeight="10965"/>
  </bookViews>
  <sheets>
    <sheet name="from coeff" sheetId="4" r:id="rId1"/>
    <sheet name="from roots" sheetId="1" r:id="rId2"/>
  </sheets>
  <calcPr calcId="145621"/>
</workbook>
</file>

<file path=xl/calcChain.xml><?xml version="1.0" encoding="utf-8"?>
<calcChain xmlns="http://schemas.openxmlformats.org/spreadsheetml/2006/main">
  <c r="J27" i="4" l="1"/>
  <c r="D27" i="4"/>
  <c r="B27" i="4"/>
  <c r="J9" i="4" l="1"/>
  <c r="B17" i="4"/>
  <c r="L18" i="4"/>
  <c r="J18" i="4" l="1"/>
  <c r="F4" i="4"/>
  <c r="F30" i="4"/>
  <c r="B30" i="4"/>
  <c r="L21" i="4"/>
  <c r="L16" i="4"/>
  <c r="D17" i="4" l="1"/>
  <c r="F12" i="4"/>
  <c r="F13" i="4" s="1"/>
  <c r="N18" i="4"/>
  <c r="N17" i="4"/>
  <c r="F6" i="4"/>
  <c r="K6" i="1"/>
  <c r="K5" i="1"/>
  <c r="J12" i="1" s="1"/>
  <c r="K4" i="1"/>
  <c r="H13" i="4" l="1"/>
  <c r="H17" i="4" s="1"/>
  <c r="H12" i="4"/>
  <c r="B13" i="4"/>
  <c r="B12" i="4"/>
  <c r="J15" i="1"/>
  <c r="D15" i="1"/>
  <c r="B15" i="1"/>
  <c r="J18" i="1"/>
  <c r="J21" i="1"/>
  <c r="D21" i="1"/>
  <c r="B21" i="1"/>
  <c r="F12" i="1"/>
  <c r="B18" i="1"/>
  <c r="D18" i="1"/>
  <c r="B12" i="1"/>
  <c r="J17" i="4" l="1"/>
  <c r="F17" i="4"/>
  <c r="K5" i="4"/>
  <c r="F16" i="4" s="1"/>
  <c r="K6" i="4"/>
  <c r="B21" i="4" s="1"/>
  <c r="K4" i="4"/>
  <c r="L27" i="4"/>
  <c r="H24" i="4"/>
  <c r="H30" i="4"/>
  <c r="H21" i="4"/>
  <c r="D30" i="4"/>
  <c r="D16" i="4"/>
  <c r="L24" i="4"/>
  <c r="H27" i="4"/>
  <c r="N27" i="4"/>
  <c r="N16" i="4"/>
  <c r="H16" i="4"/>
  <c r="N30" i="4"/>
  <c r="N21" i="4"/>
  <c r="N24" i="4"/>
  <c r="N24" i="1"/>
  <c r="N21" i="1"/>
  <c r="N18" i="1"/>
  <c r="N15" i="1"/>
  <c r="N12" i="1"/>
  <c r="B24" i="1"/>
  <c r="F24" i="1"/>
  <c r="D24" i="1"/>
  <c r="H24" i="1"/>
  <c r="L21" i="1"/>
  <c r="H21" i="1"/>
  <c r="H18" i="1"/>
  <c r="L18" i="1"/>
  <c r="L15" i="1"/>
  <c r="H15" i="1"/>
  <c r="L12" i="1"/>
  <c r="H12" i="1"/>
  <c r="D12" i="1"/>
  <c r="J21" i="4" l="1"/>
  <c r="B16" i="4"/>
  <c r="D21" i="4"/>
  <c r="J24" i="4"/>
  <c r="D24" i="4"/>
  <c r="B24" i="4"/>
  <c r="J16" i="4"/>
  <c r="H6" i="1"/>
  <c r="H4" i="1"/>
</calcChain>
</file>

<file path=xl/sharedStrings.xml><?xml version="1.0" encoding="utf-8"?>
<sst xmlns="http://schemas.openxmlformats.org/spreadsheetml/2006/main" count="139" uniqueCount="56">
  <si>
    <t xml:space="preserve">Complete solution to the initial value problem </t>
  </si>
  <si>
    <t>Select</t>
  </si>
  <si>
    <t>m</t>
  </si>
  <si>
    <t>n</t>
  </si>
  <si>
    <t>k</t>
  </si>
  <si>
    <t>a</t>
  </si>
  <si>
    <r>
      <rPr>
        <i/>
        <sz val="12"/>
        <color theme="1"/>
        <rFont val="Arial"/>
        <family val="2"/>
      </rPr>
      <t>y</t>
    </r>
    <r>
      <rPr>
        <vertAlign val="subscript"/>
        <sz val="12"/>
        <color theme="1"/>
        <rFont val="Arial"/>
        <family val="2"/>
      </rPr>
      <t>0</t>
    </r>
    <r>
      <rPr>
        <sz val="12"/>
        <color theme="1"/>
        <rFont val="Arial"/>
        <family val="2"/>
      </rPr>
      <t xml:space="preserve"> </t>
    </r>
  </si>
  <si>
    <r>
      <rPr>
        <i/>
        <sz val="12"/>
        <color theme="1"/>
        <rFont val="Arial"/>
        <family val="2"/>
      </rPr>
      <t>y'</t>
    </r>
    <r>
      <rPr>
        <vertAlign val="subscript"/>
        <sz val="12"/>
        <color theme="1"/>
        <rFont val="Arial"/>
        <family val="2"/>
      </rPr>
      <t xml:space="preserve">0 </t>
    </r>
  </si>
  <si>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 xml:space="preserve">) + </t>
    </r>
  </si>
  <si>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)</t>
    </r>
  </si>
  <si>
    <r>
      <rPr>
        <i/>
        <sz val="12"/>
        <color theme="1"/>
        <rFont val="Arial"/>
        <family val="2"/>
      </rPr>
      <t>y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 xml:space="preserve">) = </t>
    </r>
  </si>
  <si>
    <r>
      <t>(</t>
    </r>
    <r>
      <rPr>
        <i/>
        <sz val="12"/>
        <color theme="1"/>
        <rFont val="Arial"/>
        <family val="2"/>
      </rPr>
      <t>m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n</t>
    </r>
    <r>
      <rPr>
        <sz val="12"/>
        <color theme="1"/>
        <rFont val="Arial"/>
        <family val="2"/>
      </rPr>
      <t xml:space="preserve">, </t>
    </r>
    <r>
      <rPr>
        <i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 xml:space="preserve"> all distinct) </t>
    </r>
  </si>
  <si>
    <r>
      <rPr>
        <i/>
        <sz val="12"/>
        <color theme="1"/>
        <rFont val="Arial"/>
        <family val="2"/>
      </rPr>
      <t>p</t>
    </r>
    <r>
      <rPr>
        <sz val="12"/>
        <color theme="1"/>
        <rFont val="Arial"/>
        <family val="2"/>
      </rPr>
      <t xml:space="preserve"> = </t>
    </r>
    <r>
      <rPr>
        <i/>
        <sz val="12"/>
        <color theme="1"/>
        <rFont val="Arial"/>
        <family val="2"/>
      </rPr>
      <t>m+n</t>
    </r>
    <r>
      <rPr>
        <sz val="12"/>
        <color theme="1"/>
        <rFont val="Arial"/>
        <family val="2"/>
      </rPr>
      <t xml:space="preserve"> = </t>
    </r>
  </si>
  <si>
    <r>
      <rPr>
        <i/>
        <sz val="12"/>
        <color theme="1"/>
        <rFont val="Arial"/>
        <family val="2"/>
      </rPr>
      <t>q</t>
    </r>
    <r>
      <rPr>
        <sz val="12"/>
        <color theme="1"/>
        <rFont val="Arial"/>
        <family val="2"/>
      </rPr>
      <t xml:space="preserve"> = </t>
    </r>
    <r>
      <rPr>
        <i/>
        <sz val="12"/>
        <color theme="1"/>
        <rFont val="Arial"/>
        <family val="2"/>
      </rPr>
      <t>mn</t>
    </r>
    <r>
      <rPr>
        <sz val="12"/>
        <color theme="1"/>
        <rFont val="Arial"/>
        <family val="2"/>
      </rPr>
      <t xml:space="preserve"> = </t>
    </r>
  </si>
  <si>
    <t>exp(</t>
  </si>
  <si>
    <t xml:space="preserve">Solution </t>
  </si>
  <si>
    <r>
      <t>(</t>
    </r>
    <r>
      <rPr>
        <i/>
        <sz val="12"/>
        <color theme="1"/>
        <rFont val="Arial"/>
        <family val="2"/>
      </rPr>
      <t>m</t>
    </r>
    <r>
      <rPr>
        <sz val="12"/>
        <color theme="1"/>
        <rFont val="Arial"/>
        <family val="2"/>
      </rPr>
      <t xml:space="preserve"> = </t>
    </r>
    <r>
      <rPr>
        <i/>
        <sz val="12"/>
        <color theme="1"/>
        <rFont val="Arial"/>
        <family val="2"/>
      </rPr>
      <t>n</t>
    </r>
    <r>
      <rPr>
        <sz val="12"/>
        <color theme="1"/>
        <rFont val="Arial"/>
        <family val="2"/>
      </rPr>
      <t xml:space="preserve"> ≠ </t>
    </r>
    <r>
      <rPr>
        <i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)</t>
    </r>
  </si>
  <si>
    <r>
      <rPr>
        <i/>
        <sz val="12"/>
        <color theme="1"/>
        <rFont val="Arial"/>
        <family val="2"/>
      </rPr>
      <t>y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) = (</t>
    </r>
  </si>
  <si>
    <r>
      <t>x</t>
    </r>
    <r>
      <rPr>
        <sz val="12"/>
        <color theme="1"/>
        <rFont val="Arial"/>
        <family val="2"/>
      </rPr>
      <t xml:space="preserve"> + </t>
    </r>
  </si>
  <si>
    <t>)</t>
  </si>
  <si>
    <t>*</t>
  </si>
  <si>
    <r>
      <t>(</t>
    </r>
    <r>
      <rPr>
        <i/>
        <sz val="12"/>
        <color theme="1"/>
        <rFont val="Arial"/>
        <family val="2"/>
      </rPr>
      <t>m</t>
    </r>
    <r>
      <rPr>
        <sz val="12"/>
        <color theme="1"/>
        <rFont val="Arial"/>
        <family val="2"/>
      </rPr>
      <t xml:space="preserve"> ≠ </t>
    </r>
    <r>
      <rPr>
        <i/>
        <sz val="12"/>
        <color theme="1"/>
        <rFont val="Arial"/>
        <family val="2"/>
      </rPr>
      <t>n</t>
    </r>
    <r>
      <rPr>
        <sz val="12"/>
        <color theme="1"/>
        <rFont val="Arial"/>
        <family val="2"/>
      </rPr>
      <t xml:space="preserve"> = </t>
    </r>
    <r>
      <rPr>
        <i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)</t>
    </r>
  </si>
  <si>
    <r>
      <t>(</t>
    </r>
    <r>
      <rPr>
        <i/>
        <sz val="12"/>
        <color theme="1"/>
        <rFont val="Arial"/>
        <family val="2"/>
      </rPr>
      <t>n</t>
    </r>
    <r>
      <rPr>
        <sz val="12"/>
        <color theme="1"/>
        <rFont val="Arial"/>
        <family val="2"/>
      </rPr>
      <t xml:space="preserve"> ≠ </t>
    </r>
    <r>
      <rPr>
        <i/>
        <sz val="12"/>
        <color theme="1"/>
        <rFont val="Arial"/>
        <family val="2"/>
      </rPr>
      <t>m</t>
    </r>
    <r>
      <rPr>
        <sz val="12"/>
        <color theme="1"/>
        <rFont val="Arial"/>
        <family val="2"/>
      </rPr>
      <t xml:space="preserve"> = </t>
    </r>
    <r>
      <rPr>
        <i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)</t>
    </r>
  </si>
  <si>
    <r>
      <t>(</t>
    </r>
    <r>
      <rPr>
        <i/>
        <sz val="12"/>
        <color theme="1"/>
        <rFont val="Arial"/>
        <family val="2"/>
      </rPr>
      <t>m</t>
    </r>
    <r>
      <rPr>
        <sz val="12"/>
        <color theme="1"/>
        <rFont val="Arial"/>
        <family val="2"/>
      </rPr>
      <t xml:space="preserve"> = </t>
    </r>
    <r>
      <rPr>
        <i/>
        <sz val="12"/>
        <color theme="1"/>
        <rFont val="Arial"/>
        <family val="2"/>
      </rPr>
      <t>n</t>
    </r>
    <r>
      <rPr>
        <sz val="12"/>
        <color theme="1"/>
        <rFont val="Arial"/>
        <family val="2"/>
      </rPr>
      <t xml:space="preserve"> = </t>
    </r>
    <r>
      <rPr>
        <i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)</t>
    </r>
  </si>
  <si>
    <t>) * exp(</t>
  </si>
  <si>
    <r>
      <rPr>
        <i/>
        <sz val="12"/>
        <color theme="1"/>
        <rFont val="Arial"/>
        <family val="2"/>
      </rPr>
      <t>x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+ </t>
    </r>
  </si>
  <si>
    <r>
      <rPr>
        <i/>
        <sz val="12"/>
        <color theme="1"/>
        <rFont val="Arial"/>
        <family val="2"/>
      </rPr>
      <t>y"</t>
    </r>
    <r>
      <rPr>
        <sz val="12"/>
        <color theme="1"/>
        <rFont val="Arial"/>
        <family val="2"/>
      </rPr>
      <t xml:space="preserve"> + (</t>
    </r>
    <r>
      <rPr>
        <i/>
        <sz val="12"/>
        <color theme="1"/>
        <rFont val="Arial"/>
        <family val="2"/>
      </rPr>
      <t>m+n</t>
    </r>
    <r>
      <rPr>
        <sz val="12"/>
        <color theme="1"/>
        <rFont val="Arial"/>
        <family val="2"/>
      </rPr>
      <t xml:space="preserve">) </t>
    </r>
    <r>
      <rPr>
        <i/>
        <sz val="12"/>
        <color theme="1"/>
        <rFont val="Arial"/>
        <family val="2"/>
      </rPr>
      <t>y'</t>
    </r>
    <r>
      <rPr>
        <sz val="12"/>
        <color theme="1"/>
        <rFont val="Arial"/>
        <family val="2"/>
      </rPr>
      <t xml:space="preserve"> +</t>
    </r>
    <r>
      <rPr>
        <i/>
        <sz val="12"/>
        <color theme="1"/>
        <rFont val="Arial"/>
        <family val="2"/>
      </rPr>
      <t xml:space="preserve"> mny</t>
    </r>
    <r>
      <rPr>
        <sz val="12"/>
        <color theme="1"/>
        <rFont val="Arial"/>
        <family val="2"/>
      </rPr>
      <t xml:space="preserve">  =  </t>
    </r>
    <r>
      <rPr>
        <i/>
        <sz val="12"/>
        <color theme="1"/>
        <rFont val="Arial"/>
        <family val="2"/>
      </rPr>
      <t>k</t>
    </r>
    <r>
      <rPr>
        <sz val="12"/>
        <color theme="1"/>
        <rFont val="Arial"/>
        <family val="2"/>
      </rPr>
      <t xml:space="preserve"> e</t>
    </r>
    <r>
      <rPr>
        <vertAlign val="superscript"/>
        <sz val="14"/>
        <color theme="1"/>
        <rFont val="Symbol"/>
        <family val="1"/>
        <charset val="2"/>
      </rPr>
      <t>-</t>
    </r>
    <r>
      <rPr>
        <i/>
        <vertAlign val="superscript"/>
        <sz val="14"/>
        <color theme="1"/>
        <rFont val="Arial"/>
        <family val="2"/>
      </rPr>
      <t>ax</t>
    </r>
    <r>
      <rPr>
        <sz val="12"/>
        <color theme="1"/>
        <rFont val="Arial"/>
        <family val="2"/>
      </rPr>
      <t xml:space="preserve"> ,  </t>
    </r>
    <r>
      <rPr>
        <i/>
        <sz val="12"/>
        <color theme="1"/>
        <rFont val="Arial"/>
        <family val="2"/>
      </rPr>
      <t>y</t>
    </r>
    <r>
      <rPr>
        <sz val="12"/>
        <color theme="1"/>
        <rFont val="Arial"/>
        <family val="2"/>
      </rPr>
      <t xml:space="preserve">(0) = </t>
    </r>
    <r>
      <rPr>
        <i/>
        <sz val="12"/>
        <color theme="1"/>
        <rFont val="Arial"/>
        <family val="2"/>
      </rPr>
      <t>y</t>
    </r>
    <r>
      <rPr>
        <vertAlign val="subscript"/>
        <sz val="12"/>
        <color theme="1"/>
        <rFont val="Arial"/>
        <family val="2"/>
      </rPr>
      <t>0</t>
    </r>
    <r>
      <rPr>
        <sz val="12"/>
        <color theme="1"/>
        <rFont val="Arial"/>
        <family val="2"/>
      </rPr>
      <t xml:space="preserve">,  </t>
    </r>
    <r>
      <rPr>
        <i/>
        <sz val="12"/>
        <color theme="1"/>
        <rFont val="Arial"/>
        <family val="2"/>
      </rPr>
      <t>y'</t>
    </r>
    <r>
      <rPr>
        <sz val="12"/>
        <color theme="1"/>
        <rFont val="Arial"/>
        <family val="2"/>
      </rPr>
      <t xml:space="preserve">(0) = </t>
    </r>
    <r>
      <rPr>
        <i/>
        <sz val="12"/>
        <color theme="1"/>
        <rFont val="Arial"/>
        <family val="2"/>
      </rPr>
      <t>y'</t>
    </r>
    <r>
      <rPr>
        <vertAlign val="subscript"/>
        <sz val="12"/>
        <color theme="1"/>
        <rFont val="Arial"/>
        <family val="2"/>
      </rPr>
      <t>0</t>
    </r>
    <r>
      <rPr>
        <sz val="12"/>
        <color theme="1"/>
        <rFont val="Arial"/>
        <family val="2"/>
      </rPr>
      <t xml:space="preserve">  </t>
    </r>
  </si>
  <si>
    <t xml:space="preserve">Read the appropriate solution line below </t>
  </si>
  <si>
    <t xml:space="preserve">   ↓↓↓</t>
  </si>
  <si>
    <t>p</t>
  </si>
  <si>
    <t>q</t>
  </si>
  <si>
    <t>cos(</t>
  </si>
  <si>
    <r>
      <t>x</t>
    </r>
    <r>
      <rPr>
        <sz val="12"/>
        <color theme="1"/>
        <rFont val="Arial"/>
        <family val="2"/>
      </rPr>
      <t xml:space="preserve">) + </t>
    </r>
  </si>
  <si>
    <t>sin(</t>
  </si>
  <si>
    <t xml:space="preserve">a-m = </t>
  </si>
  <si>
    <t xml:space="preserve">a-n = </t>
  </si>
  <si>
    <t xml:space="preserve">m-n = </t>
  </si>
  <si>
    <r>
      <t>d = p</t>
    </r>
    <r>
      <rPr>
        <vertAlign val="superscript"/>
        <sz val="12"/>
        <color theme="1"/>
        <rFont val="Arial"/>
        <family val="2"/>
      </rPr>
      <t>2</t>
    </r>
    <r>
      <rPr>
        <i/>
        <sz val="12"/>
        <color theme="1"/>
        <rFont val="Arial"/>
        <family val="2"/>
      </rPr>
      <t xml:space="preserve"> - 4q = </t>
    </r>
  </si>
  <si>
    <r>
      <t xml:space="preserve">If </t>
    </r>
    <r>
      <rPr>
        <i/>
        <sz val="12"/>
        <color theme="1"/>
        <rFont val="Arial"/>
        <family val="2"/>
      </rPr>
      <t>d</t>
    </r>
    <r>
      <rPr>
        <sz val="12"/>
        <color theme="1"/>
        <rFont val="Arial"/>
        <family val="2"/>
      </rPr>
      <t xml:space="preserve"> &gt;= 0 then </t>
    </r>
  </si>
  <si>
    <t xml:space="preserve">If d &lt; 0 then </t>
  </si>
  <si>
    <t xml:space="preserve">m = </t>
  </si>
  <si>
    <t xml:space="preserve">n = </t>
  </si>
  <si>
    <r>
      <t>sqrt(|</t>
    </r>
    <r>
      <rPr>
        <i/>
        <sz val="12"/>
        <color theme="1"/>
        <rFont val="Arial"/>
        <family val="2"/>
      </rPr>
      <t>d</t>
    </r>
    <r>
      <rPr>
        <sz val="12"/>
        <color theme="1"/>
        <rFont val="Arial"/>
        <family val="2"/>
      </rPr>
      <t xml:space="preserve">|) = </t>
    </r>
  </si>
  <si>
    <t>-</t>
  </si>
  <si>
    <t>j</t>
  </si>
  <si>
    <t>+</t>
  </si>
  <si>
    <r>
      <rPr>
        <i/>
        <sz val="12"/>
        <color theme="1"/>
        <rFont val="Arial"/>
        <family val="2"/>
      </rPr>
      <t>y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) = exp(</t>
    </r>
  </si>
  <si>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) * (</t>
    </r>
  </si>
  <si>
    <r>
      <t>x</t>
    </r>
    <r>
      <rPr>
        <sz val="12"/>
        <color theme="1"/>
        <rFont val="Arial"/>
        <family val="2"/>
      </rPr>
      <t xml:space="preserve">) ) + </t>
    </r>
  </si>
  <si>
    <r>
      <t>a</t>
    </r>
    <r>
      <rPr>
        <vertAlign val="superscript"/>
        <sz val="12"/>
        <color theme="1"/>
        <rFont val="Arial"/>
        <family val="2"/>
      </rPr>
      <t>2</t>
    </r>
    <r>
      <rPr>
        <i/>
        <sz val="12"/>
        <color theme="1"/>
        <rFont val="Arial"/>
        <family val="2"/>
      </rPr>
      <t xml:space="preserve"> -ap + q =</t>
    </r>
  </si>
  <si>
    <r>
      <rPr>
        <i/>
        <sz val="12"/>
        <color theme="1"/>
        <rFont val="Arial"/>
        <family val="2"/>
      </rPr>
      <t>y"</t>
    </r>
    <r>
      <rPr>
        <sz val="12"/>
        <color theme="1"/>
        <rFont val="Arial"/>
        <family val="2"/>
      </rPr>
      <t xml:space="preserve"> + </t>
    </r>
    <r>
      <rPr>
        <i/>
        <sz val="12"/>
        <color theme="1"/>
        <rFont val="Arial"/>
        <family val="2"/>
      </rPr>
      <t>p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y'</t>
    </r>
    <r>
      <rPr>
        <sz val="12"/>
        <color theme="1"/>
        <rFont val="Arial"/>
        <family val="2"/>
      </rPr>
      <t xml:space="preserve"> +</t>
    </r>
    <r>
      <rPr>
        <i/>
        <sz val="12"/>
        <color theme="1"/>
        <rFont val="Arial"/>
        <family val="2"/>
      </rPr>
      <t xml:space="preserve"> q y</t>
    </r>
    <r>
      <rPr>
        <sz val="12"/>
        <color theme="1"/>
        <rFont val="Arial"/>
        <family val="2"/>
      </rPr>
      <t xml:space="preserve">  =  </t>
    </r>
    <r>
      <rPr>
        <i/>
        <sz val="12"/>
        <color theme="1"/>
        <rFont val="Arial"/>
        <family val="2"/>
      </rPr>
      <t>k</t>
    </r>
    <r>
      <rPr>
        <sz val="12"/>
        <color theme="1"/>
        <rFont val="Arial"/>
        <family val="2"/>
      </rPr>
      <t xml:space="preserve"> e</t>
    </r>
    <r>
      <rPr>
        <vertAlign val="superscript"/>
        <sz val="14"/>
        <color theme="1"/>
        <rFont val="Symbol"/>
        <family val="1"/>
        <charset val="2"/>
      </rPr>
      <t>-</t>
    </r>
    <r>
      <rPr>
        <i/>
        <vertAlign val="superscript"/>
        <sz val="14"/>
        <color theme="1"/>
        <rFont val="Arial"/>
        <family val="2"/>
      </rPr>
      <t>ax</t>
    </r>
    <r>
      <rPr>
        <sz val="12"/>
        <color theme="1"/>
        <rFont val="Arial"/>
        <family val="2"/>
      </rPr>
      <t xml:space="preserve"> ,  </t>
    </r>
    <r>
      <rPr>
        <i/>
        <sz val="12"/>
        <color theme="1"/>
        <rFont val="Arial"/>
        <family val="2"/>
      </rPr>
      <t>y</t>
    </r>
    <r>
      <rPr>
        <sz val="12"/>
        <color theme="1"/>
        <rFont val="Arial"/>
        <family val="2"/>
      </rPr>
      <t xml:space="preserve">(0) = </t>
    </r>
    <r>
      <rPr>
        <i/>
        <sz val="12"/>
        <color theme="1"/>
        <rFont val="Arial"/>
        <family val="2"/>
      </rPr>
      <t>y</t>
    </r>
    <r>
      <rPr>
        <vertAlign val="subscript"/>
        <sz val="12"/>
        <color theme="1"/>
        <rFont val="Arial"/>
        <family val="2"/>
      </rPr>
      <t>0</t>
    </r>
    <r>
      <rPr>
        <sz val="12"/>
        <color theme="1"/>
        <rFont val="Arial"/>
        <family val="2"/>
      </rPr>
      <t xml:space="preserve">,  </t>
    </r>
    <r>
      <rPr>
        <i/>
        <sz val="12"/>
        <color theme="1"/>
        <rFont val="Arial"/>
        <family val="2"/>
      </rPr>
      <t>y'</t>
    </r>
    <r>
      <rPr>
        <sz val="12"/>
        <color theme="1"/>
        <rFont val="Arial"/>
        <family val="2"/>
      </rPr>
      <t xml:space="preserve">(0) = </t>
    </r>
    <r>
      <rPr>
        <i/>
        <sz val="12"/>
        <color theme="1"/>
        <rFont val="Arial"/>
        <family val="2"/>
      </rPr>
      <t>y'</t>
    </r>
    <r>
      <rPr>
        <vertAlign val="subscript"/>
        <sz val="12"/>
        <color theme="1"/>
        <rFont val="Arial"/>
        <family val="2"/>
      </rPr>
      <t>0</t>
    </r>
    <r>
      <rPr>
        <sz val="12"/>
        <color theme="1"/>
        <rFont val="Arial"/>
        <family val="2"/>
      </rPr>
      <t xml:space="preserve">  </t>
    </r>
  </si>
  <si>
    <t>m + n = p</t>
  </si>
  <si>
    <t>mn = q</t>
  </si>
  <si>
    <r>
      <t>m</t>
    </r>
    <r>
      <rPr>
        <i/>
        <sz val="12"/>
        <color theme="1"/>
        <rFont val="Symbol"/>
        <family val="1"/>
        <charset val="2"/>
      </rPr>
      <t>-</t>
    </r>
    <r>
      <rPr>
        <i/>
        <sz val="12"/>
        <color theme="1"/>
        <rFont val="Arial"/>
        <family val="2"/>
      </rPr>
      <t xml:space="preserve">n = </t>
    </r>
  </si>
  <si>
    <r>
      <t>m</t>
    </r>
    <r>
      <rPr>
        <i/>
        <sz val="12"/>
        <color theme="1"/>
        <rFont val="Symbol"/>
        <family val="1"/>
        <charset val="2"/>
      </rPr>
      <t>-</t>
    </r>
    <r>
      <rPr>
        <i/>
        <sz val="12"/>
        <color theme="1"/>
        <rFont val="Arial"/>
        <family val="2"/>
      </rPr>
      <t xml:space="preserve">a = </t>
    </r>
  </si>
  <si>
    <r>
      <t>n</t>
    </r>
    <r>
      <rPr>
        <i/>
        <sz val="12"/>
        <color theme="1"/>
        <rFont val="Symbol"/>
        <family val="1"/>
        <charset val="2"/>
      </rPr>
      <t>-</t>
    </r>
    <r>
      <rPr>
        <i/>
        <sz val="12"/>
        <color theme="1"/>
        <rFont val="Arial"/>
        <family val="2"/>
      </rPr>
      <t xml:space="preserve">a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</si>
</sst>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Symbol"/>
      <family val="1"/>
      <charset val="2"/>
    </font>
    <font>
      <vertAlign val="superscript"/>
      <sz val="12"/>
      <color theme="1"/>
      <name val="Arial"/>
      <family val="2"/>
    </font>
    <font>
      <vertAlign val="superscript"/>
      <sz val="14"/>
      <color theme="1"/>
      <name val="Symbol"/>
      <family val="1"/>
      <charset val="2"/>
    </font>
    <font>
      <i/>
      <vertAlign val="superscript"/>
      <sz val="14"/>
      <color theme="1"/>
      <name val="Arial"/>
      <family val="2"/>
    </font>
    <font>
      <b/>
      <sz val="12"/>
      <color rgb="FFFF00FF"/>
      <name val="Arial"/>
      <family val="2"/>
    </font>
    <font>
      <sz val="12"/>
      <color rgb="FFFF00FF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vertical="top"/>
    </xf>
    <xf numFmtId="0" fontId="3" fillId="2" borderId="2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4" borderId="3" xfId="0" quotePrefix="1" applyFill="1" applyBorder="1" applyAlignment="1">
      <alignment horizontal="center"/>
    </xf>
    <xf numFmtId="0" fontId="2" fillId="4" borderId="2" xfId="0" applyFont="1" applyFill="1" applyBorder="1"/>
    <xf numFmtId="0" fontId="3" fillId="4" borderId="3" xfId="0" quotePrefix="1" applyFont="1" applyFill="1" applyBorder="1" applyAlignment="1">
      <alignment horizontal="center"/>
    </xf>
    <xf numFmtId="0" fontId="3" fillId="4" borderId="3" xfId="0" applyFont="1" applyFill="1" applyBorder="1"/>
    <xf numFmtId="0" fontId="3" fillId="4" borderId="2" xfId="0" applyFont="1" applyFill="1" applyBorder="1" applyProtection="1"/>
    <xf numFmtId="0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00FF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B4" sqref="B4"/>
    </sheetView>
  </sheetViews>
  <sheetFormatPr defaultRowHeight="15" x14ac:dyDescent="0.2"/>
  <cols>
    <col min="1" max="1" width="9.77734375" customWidth="1"/>
    <col min="3" max="3" width="5.44140625" customWidth="1"/>
    <col min="4" max="4" width="4.77734375" customWidth="1"/>
    <col min="5" max="5" width="5.109375" customWidth="1"/>
    <col min="6" max="6" width="7.109375" customWidth="1"/>
    <col min="7" max="7" width="5.77734375" customWidth="1"/>
    <col min="8" max="9" width="4.77734375" customWidth="1"/>
    <col min="10" max="10" width="6.6640625" customWidth="1"/>
    <col min="11" max="11" width="5.109375" customWidth="1"/>
    <col min="12" max="12" width="4.77734375" customWidth="1"/>
    <col min="13" max="13" width="3" customWidth="1"/>
  </cols>
  <sheetData>
    <row r="1" spans="1:14" x14ac:dyDescent="0.2">
      <c r="A1" t="s">
        <v>0</v>
      </c>
    </row>
    <row r="2" spans="1:14" ht="22.5" x14ac:dyDescent="0.35">
      <c r="A2" t="s">
        <v>50</v>
      </c>
    </row>
    <row r="3" spans="1:14" x14ac:dyDescent="0.2">
      <c r="A3" t="s">
        <v>1</v>
      </c>
      <c r="J3" t="s">
        <v>38</v>
      </c>
    </row>
    <row r="4" spans="1:14" ht="18.75" x14ac:dyDescent="0.25">
      <c r="A4" s="1" t="s">
        <v>29</v>
      </c>
      <c r="B4" s="12">
        <v>8</v>
      </c>
      <c r="E4" s="14" t="s">
        <v>37</v>
      </c>
      <c r="F4" s="4">
        <f>B4*B4-4*B5</f>
        <v>4</v>
      </c>
      <c r="H4" s="4"/>
      <c r="J4" s="14" t="s">
        <v>53</v>
      </c>
      <c r="K4" s="4">
        <f>IF(F4&lt;0,"",B12-B13)</f>
        <v>-2</v>
      </c>
    </row>
    <row r="5" spans="1:14" ht="15.75" x14ac:dyDescent="0.25">
      <c r="A5" s="1" t="s">
        <v>30</v>
      </c>
      <c r="B5" s="12">
        <v>15</v>
      </c>
      <c r="J5" s="14" t="s">
        <v>54</v>
      </c>
      <c r="K5" s="4">
        <f>IF(F4&lt;0,"",B12-B7)</f>
        <v>0</v>
      </c>
    </row>
    <row r="6" spans="1:14" ht="15.75" x14ac:dyDescent="0.25">
      <c r="A6" s="1" t="s">
        <v>4</v>
      </c>
      <c r="B6" s="12">
        <v>30</v>
      </c>
      <c r="E6" s="6" t="s">
        <v>42</v>
      </c>
      <c r="F6" s="4">
        <f>SQRT(ABS(F4))</f>
        <v>2</v>
      </c>
      <c r="G6" s="3"/>
      <c r="H6" s="4"/>
      <c r="J6" s="14" t="s">
        <v>55</v>
      </c>
      <c r="K6" s="4">
        <f>IF(F4&lt;0,"",B13-B7)</f>
        <v>2</v>
      </c>
    </row>
    <row r="7" spans="1:14" ht="15.75" x14ac:dyDescent="0.25">
      <c r="A7" s="1" t="s">
        <v>5</v>
      </c>
      <c r="B7" s="12">
        <v>3</v>
      </c>
    </row>
    <row r="8" spans="1:14" ht="19.5" x14ac:dyDescent="0.25">
      <c r="A8" s="2" t="s">
        <v>6</v>
      </c>
      <c r="B8" s="12">
        <v>2</v>
      </c>
    </row>
    <row r="9" spans="1:14" ht="19.5" x14ac:dyDescent="0.25">
      <c r="A9" s="2" t="s">
        <v>7</v>
      </c>
      <c r="B9" s="12">
        <v>1</v>
      </c>
      <c r="I9" s="14" t="s">
        <v>49</v>
      </c>
      <c r="J9" s="4">
        <f>B7*B7-B7*B4+B5</f>
        <v>0</v>
      </c>
    </row>
    <row r="11" spans="1:14" x14ac:dyDescent="0.2">
      <c r="A11" t="s">
        <v>38</v>
      </c>
      <c r="E11" t="s">
        <v>39</v>
      </c>
    </row>
    <row r="12" spans="1:14" ht="15.75" x14ac:dyDescent="0.25">
      <c r="A12" s="13" t="s">
        <v>40</v>
      </c>
      <c r="B12" s="19">
        <f>IF(F4&lt;0,"",(B4-F6)/2)</f>
        <v>3</v>
      </c>
      <c r="E12" s="13" t="s">
        <v>40</v>
      </c>
      <c r="F12" s="18" t="str">
        <f>IF(F4&lt;0,B4/2,"")</f>
        <v/>
      </c>
      <c r="G12" s="17" t="s">
        <v>43</v>
      </c>
      <c r="H12" s="18" t="str">
        <f>IF(F4&lt;0,F6/2,"")</f>
        <v/>
      </c>
      <c r="I12" s="16" t="s">
        <v>44</v>
      </c>
      <c r="K12" s="7" t="s">
        <v>51</v>
      </c>
    </row>
    <row r="13" spans="1:14" ht="15.75" x14ac:dyDescent="0.25">
      <c r="A13" s="13" t="s">
        <v>41</v>
      </c>
      <c r="B13" s="19">
        <f>IF(F4&lt;0,"",(B4+F6)/2)</f>
        <v>5</v>
      </c>
      <c r="E13" s="13" t="s">
        <v>41</v>
      </c>
      <c r="F13" s="18" t="str">
        <f>F12</f>
        <v/>
      </c>
      <c r="G13" s="15" t="s">
        <v>45</v>
      </c>
      <c r="H13" s="18" t="str">
        <f>IF(F4&lt;0,F6/2,"")</f>
        <v/>
      </c>
      <c r="I13" s="16" t="s">
        <v>44</v>
      </c>
      <c r="K13" s="7" t="s">
        <v>52</v>
      </c>
    </row>
    <row r="14" spans="1:14" ht="15.75" x14ac:dyDescent="0.25">
      <c r="M14" s="20" t="s">
        <v>27</v>
      </c>
      <c r="N14" s="11" t="s">
        <v>28</v>
      </c>
    </row>
    <row r="15" spans="1:14" x14ac:dyDescent="0.2">
      <c r="A15" s="6" t="s">
        <v>15</v>
      </c>
      <c r="B15" t="s">
        <v>11</v>
      </c>
    </row>
    <row r="16" spans="1:14" ht="15.75" x14ac:dyDescent="0.25">
      <c r="A16" s="3" t="s">
        <v>10</v>
      </c>
      <c r="B16" s="4">
        <f>(B9+B12*B8-B6/K6)/K4</f>
        <v>4</v>
      </c>
      <c r="C16" s="5" t="s">
        <v>14</v>
      </c>
      <c r="D16" s="4">
        <f>-B13</f>
        <v>-5</v>
      </c>
      <c r="E16" t="s">
        <v>8</v>
      </c>
      <c r="F16" s="4" t="e">
        <f>-(B9+B13*B8-B6/K5)/K4</f>
        <v>#DIV/0!</v>
      </c>
      <c r="G16" s="5" t="s">
        <v>14</v>
      </c>
      <c r="H16" s="4">
        <f>-B12</f>
        <v>-3</v>
      </c>
      <c r="I16" t="s">
        <v>8</v>
      </c>
      <c r="J16" s="4" t="e">
        <f>B6/(K5*K6)</f>
        <v>#DIV/0!</v>
      </c>
      <c r="K16" s="5" t="s">
        <v>14</v>
      </c>
      <c r="L16" s="4">
        <f>-B7</f>
        <v>-3</v>
      </c>
      <c r="M16" t="s">
        <v>9</v>
      </c>
      <c r="N16" s="9" t="str">
        <f>IF(AND(F4&gt;0,NOT(B12=B13),NOT(B13=B7),NOT(B12=B7)),"HERE","")</f>
        <v/>
      </c>
    </row>
    <row r="17" spans="1:14" ht="15.75" x14ac:dyDescent="0.25">
      <c r="A17" s="3" t="s">
        <v>46</v>
      </c>
      <c r="B17" s="4">
        <f>-B4/2</f>
        <v>-4</v>
      </c>
      <c r="C17" s="5" t="s">
        <v>47</v>
      </c>
      <c r="D17" s="4" t="e">
        <f>B8-J18</f>
        <v>#DIV/0!</v>
      </c>
      <c r="E17" t="s">
        <v>31</v>
      </c>
      <c r="F17" s="4" t="str">
        <f>H12</f>
        <v/>
      </c>
      <c r="G17" s="7" t="s">
        <v>32</v>
      </c>
      <c r="H17" s="4" t="e">
        <f>(B9+B7*J18-B17*D17)/H13</f>
        <v>#DIV/0!</v>
      </c>
      <c r="I17" t="s">
        <v>33</v>
      </c>
      <c r="J17" s="4" t="str">
        <f>H12</f>
        <v/>
      </c>
      <c r="K17" s="7" t="s">
        <v>48</v>
      </c>
      <c r="N17" s="9" t="str">
        <f>IF(F4&lt;0,"HERE","")</f>
        <v/>
      </c>
    </row>
    <row r="18" spans="1:14" ht="15.75" x14ac:dyDescent="0.25">
      <c r="I18" s="6" t="s">
        <v>45</v>
      </c>
      <c r="J18" s="4" t="e">
        <f>B6/J9</f>
        <v>#DIV/0!</v>
      </c>
      <c r="K18" s="5" t="s">
        <v>14</v>
      </c>
      <c r="L18" s="4">
        <f>-B7</f>
        <v>-3</v>
      </c>
      <c r="M18" t="s">
        <v>9</v>
      </c>
      <c r="N18" s="9" t="str">
        <f>IF(F4&lt;0,"HERE","")</f>
        <v/>
      </c>
    </row>
    <row r="20" spans="1:14" x14ac:dyDescent="0.2">
      <c r="B20" t="s">
        <v>16</v>
      </c>
    </row>
    <row r="21" spans="1:14" ht="15.75" x14ac:dyDescent="0.25">
      <c r="A21" s="3" t="s">
        <v>17</v>
      </c>
      <c r="B21" s="4">
        <f>B9+B13*B8+B6/K6</f>
        <v>26</v>
      </c>
      <c r="C21" s="7" t="s">
        <v>18</v>
      </c>
      <c r="D21" s="4">
        <f>B8-B6/K6^2</f>
        <v>-5.5</v>
      </c>
      <c r="E21" t="s">
        <v>19</v>
      </c>
      <c r="F21" s="8" t="s">
        <v>20</v>
      </c>
      <c r="G21" s="5" t="s">
        <v>14</v>
      </c>
      <c r="H21" s="4">
        <f>-B13</f>
        <v>-5</v>
      </c>
      <c r="I21" t="s">
        <v>8</v>
      </c>
      <c r="J21" s="4">
        <f>B6/(K6^2)</f>
        <v>7.5</v>
      </c>
      <c r="K21" s="5" t="s">
        <v>14</v>
      </c>
      <c r="L21" s="4">
        <f>-B7</f>
        <v>-3</v>
      </c>
      <c r="M21" t="s">
        <v>9</v>
      </c>
      <c r="N21" s="9" t="str">
        <f>IF(AND(F4&gt;=0,B12=B13,NOT(B13=B7)),"HERE","")</f>
        <v/>
      </c>
    </row>
    <row r="22" spans="1:14" x14ac:dyDescent="0.2">
      <c r="N22" s="10"/>
    </row>
    <row r="23" spans="1:14" x14ac:dyDescent="0.2">
      <c r="B23" t="s">
        <v>21</v>
      </c>
      <c r="N23" s="10"/>
    </row>
    <row r="24" spans="1:14" ht="15.75" x14ac:dyDescent="0.25">
      <c r="A24" s="3" t="s">
        <v>17</v>
      </c>
      <c r="B24" s="4">
        <f>B6/K4</f>
        <v>-15</v>
      </c>
      <c r="C24" s="7" t="s">
        <v>18</v>
      </c>
      <c r="D24" s="4">
        <f>(B9+B12*B8-B6/K4)/K4</f>
        <v>-11</v>
      </c>
      <c r="E24" t="s">
        <v>19</v>
      </c>
      <c r="F24" s="8" t="s">
        <v>20</v>
      </c>
      <c r="G24" s="5" t="s">
        <v>14</v>
      </c>
      <c r="H24" s="4">
        <f>-B13</f>
        <v>-5</v>
      </c>
      <c r="I24" t="s">
        <v>8</v>
      </c>
      <c r="J24" s="4">
        <f>-(B9+B13*B8-B6/K4)/K4</f>
        <v>13</v>
      </c>
      <c r="K24" s="5" t="s">
        <v>14</v>
      </c>
      <c r="L24" s="4">
        <f>-B12</f>
        <v>-3</v>
      </c>
      <c r="M24" t="s">
        <v>9</v>
      </c>
      <c r="N24" s="9" t="str">
        <f>IF(AND(F4&gt;0,NOT(B12=B13),B13=B7),"HERE","")</f>
        <v/>
      </c>
    </row>
    <row r="25" spans="1:14" x14ac:dyDescent="0.2">
      <c r="N25" s="10"/>
    </row>
    <row r="26" spans="1:14" x14ac:dyDescent="0.2">
      <c r="B26" t="s">
        <v>22</v>
      </c>
      <c r="N26" s="10"/>
    </row>
    <row r="27" spans="1:14" ht="15.75" x14ac:dyDescent="0.25">
      <c r="A27" s="3" t="s">
        <v>17</v>
      </c>
      <c r="B27" s="4">
        <f>-B6/K4</f>
        <v>15</v>
      </c>
      <c r="C27" s="7" t="s">
        <v>18</v>
      </c>
      <c r="D27" s="4">
        <f>-(B9+B13*B8+B6/K4)/K4</f>
        <v>-2</v>
      </c>
      <c r="E27" t="s">
        <v>19</v>
      </c>
      <c r="F27" s="8" t="s">
        <v>20</v>
      </c>
      <c r="G27" s="5" t="s">
        <v>14</v>
      </c>
      <c r="H27" s="4">
        <f>-B12</f>
        <v>-3</v>
      </c>
      <c r="I27" t="s">
        <v>8</v>
      </c>
      <c r="J27" s="4">
        <f>(B9+B12*B8+B6/K4)/K4</f>
        <v>4</v>
      </c>
      <c r="K27" s="5" t="s">
        <v>14</v>
      </c>
      <c r="L27" s="4">
        <f>-B13</f>
        <v>-5</v>
      </c>
      <c r="M27" t="s">
        <v>9</v>
      </c>
      <c r="N27" s="9" t="str">
        <f>IF(AND(F4&gt;0,NOT(B12=B13),B12=B7),"HERE","")</f>
        <v>HERE</v>
      </c>
    </row>
    <row r="28" spans="1:14" x14ac:dyDescent="0.2">
      <c r="N28" s="10"/>
    </row>
    <row r="29" spans="1:14" x14ac:dyDescent="0.2">
      <c r="B29" t="s">
        <v>23</v>
      </c>
      <c r="N29" s="10"/>
    </row>
    <row r="30" spans="1:14" ht="18.75" x14ac:dyDescent="0.25">
      <c r="A30" s="3" t="s">
        <v>17</v>
      </c>
      <c r="B30" s="4">
        <f>B6/2</f>
        <v>15</v>
      </c>
      <c r="C30" t="s">
        <v>25</v>
      </c>
      <c r="D30" s="4">
        <f>B9+B13*B8</f>
        <v>11</v>
      </c>
      <c r="E30" s="7" t="s">
        <v>18</v>
      </c>
      <c r="F30" s="4">
        <f>B8</f>
        <v>2</v>
      </c>
      <c r="G30" t="s">
        <v>24</v>
      </c>
      <c r="H30" s="4">
        <f>-B13</f>
        <v>-5</v>
      </c>
      <c r="I30" t="s">
        <v>9</v>
      </c>
      <c r="N30" s="9" t="str">
        <f>IF(AND(F4&gt;=0,B12=B13,B12=B7),"HERE","")</f>
        <v/>
      </c>
    </row>
  </sheetData>
  <sheetProtection sheet="1" objects="1" scenarios="1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&amp;C&amp;"Times New Roman,Bold"Solutions to some 2nd order ODEs</oddHeader>
    <oddFooter>&amp;L&amp;F - &amp;A&amp;R(c) Glyn George,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B4" sqref="B4"/>
    </sheetView>
  </sheetViews>
  <sheetFormatPr defaultRowHeight="15" x14ac:dyDescent="0.2"/>
  <cols>
    <col min="3" max="3" width="5.44140625" customWidth="1"/>
    <col min="4" max="4" width="4.77734375" customWidth="1"/>
    <col min="5" max="5" width="5.109375" customWidth="1"/>
    <col min="6" max="6" width="7.109375" customWidth="1"/>
    <col min="7" max="7" width="5.77734375" customWidth="1"/>
    <col min="8" max="9" width="4.77734375" customWidth="1"/>
    <col min="10" max="10" width="6.6640625" customWidth="1"/>
    <col min="11" max="11" width="5.109375" customWidth="1"/>
    <col min="12" max="12" width="4.77734375" customWidth="1"/>
    <col min="13" max="13" width="3" customWidth="1"/>
  </cols>
  <sheetData>
    <row r="1" spans="1:14" x14ac:dyDescent="0.2">
      <c r="A1" t="s">
        <v>0</v>
      </c>
    </row>
    <row r="2" spans="1:14" ht="22.5" x14ac:dyDescent="0.35">
      <c r="A2" t="s">
        <v>26</v>
      </c>
    </row>
    <row r="3" spans="1:14" x14ac:dyDescent="0.2">
      <c r="A3" t="s">
        <v>1</v>
      </c>
    </row>
    <row r="4" spans="1:14" ht="15.75" x14ac:dyDescent="0.25">
      <c r="A4" s="1" t="s">
        <v>2</v>
      </c>
      <c r="B4" s="12">
        <v>1</v>
      </c>
      <c r="G4" s="3" t="s">
        <v>12</v>
      </c>
      <c r="H4" s="4">
        <f>B4+B5</f>
        <v>3</v>
      </c>
      <c r="J4" s="14" t="s">
        <v>36</v>
      </c>
      <c r="K4" s="4">
        <f>B4-B5</f>
        <v>-1</v>
      </c>
    </row>
    <row r="5" spans="1:14" ht="15.75" x14ac:dyDescent="0.25">
      <c r="A5" s="1" t="s">
        <v>3</v>
      </c>
      <c r="B5" s="12">
        <v>2</v>
      </c>
      <c r="J5" s="14" t="s">
        <v>34</v>
      </c>
      <c r="K5" s="4">
        <f>B7-B4</f>
        <v>2</v>
      </c>
    </row>
    <row r="6" spans="1:14" ht="15.75" x14ac:dyDescent="0.25">
      <c r="A6" s="1" t="s">
        <v>4</v>
      </c>
      <c r="B6" s="12">
        <v>4</v>
      </c>
      <c r="G6" s="3" t="s">
        <v>13</v>
      </c>
      <c r="H6" s="4">
        <f>B4*B5</f>
        <v>2</v>
      </c>
      <c r="J6" s="14" t="s">
        <v>35</v>
      </c>
      <c r="K6" s="4">
        <f>B7-B5</f>
        <v>1</v>
      </c>
    </row>
    <row r="7" spans="1:14" ht="15.75" x14ac:dyDescent="0.25">
      <c r="A7" s="1" t="s">
        <v>5</v>
      </c>
      <c r="B7" s="12">
        <v>3</v>
      </c>
    </row>
    <row r="8" spans="1:14" ht="19.5" x14ac:dyDescent="0.25">
      <c r="A8" s="2" t="s">
        <v>6</v>
      </c>
      <c r="B8" s="12">
        <v>5</v>
      </c>
    </row>
    <row r="9" spans="1:14" ht="19.5" x14ac:dyDescent="0.25">
      <c r="A9" s="2" t="s">
        <v>7</v>
      </c>
      <c r="B9" s="12">
        <v>6</v>
      </c>
    </row>
    <row r="10" spans="1:14" ht="15.75" x14ac:dyDescent="0.2">
      <c r="M10" s="6" t="s">
        <v>27</v>
      </c>
      <c r="N10" s="11" t="s">
        <v>28</v>
      </c>
    </row>
    <row r="11" spans="1:14" x14ac:dyDescent="0.2">
      <c r="A11" s="6" t="s">
        <v>15</v>
      </c>
      <c r="B11" t="s">
        <v>11</v>
      </c>
    </row>
    <row r="12" spans="1:14" ht="15.75" x14ac:dyDescent="0.25">
      <c r="A12" s="3" t="s">
        <v>10</v>
      </c>
      <c r="B12" s="4">
        <f>(B9+B4*B8+B6/K6)/K4</f>
        <v>-15</v>
      </c>
      <c r="C12" s="5" t="s">
        <v>14</v>
      </c>
      <c r="D12" s="4">
        <f>-B5</f>
        <v>-2</v>
      </c>
      <c r="E12" t="s">
        <v>8</v>
      </c>
      <c r="F12" s="4">
        <f>-(B9+B5*B8+B6/K5)/K4</f>
        <v>18</v>
      </c>
      <c r="G12" s="5" t="s">
        <v>14</v>
      </c>
      <c r="H12" s="4">
        <f>-B4</f>
        <v>-1</v>
      </c>
      <c r="I12" t="s">
        <v>8</v>
      </c>
      <c r="J12" s="4">
        <f>B6/(K5*K6)</f>
        <v>2</v>
      </c>
      <c r="K12" s="5" t="s">
        <v>14</v>
      </c>
      <c r="L12" s="4">
        <f>-B7</f>
        <v>-3</v>
      </c>
      <c r="M12" t="s">
        <v>9</v>
      </c>
      <c r="N12" s="9" t="str">
        <f>IF(AND(NOT(B4=B5),NOT(B5=B7),NOT(B4=B7)),"HERE","")</f>
        <v>HERE</v>
      </c>
    </row>
    <row r="14" spans="1:14" x14ac:dyDescent="0.2">
      <c r="B14" t="s">
        <v>16</v>
      </c>
    </row>
    <row r="15" spans="1:14" ht="15.75" x14ac:dyDescent="0.25">
      <c r="A15" s="3" t="s">
        <v>17</v>
      </c>
      <c r="B15" s="4">
        <f>B9+B5*B8-B6/K6</f>
        <v>12</v>
      </c>
      <c r="C15" s="7" t="s">
        <v>18</v>
      </c>
      <c r="D15" s="4">
        <f>B8-B6/K6^2</f>
        <v>1</v>
      </c>
      <c r="E15" t="s">
        <v>19</v>
      </c>
      <c r="F15" s="8" t="s">
        <v>20</v>
      </c>
      <c r="G15" s="5" t="s">
        <v>14</v>
      </c>
      <c r="H15" s="4">
        <f>-B5</f>
        <v>-2</v>
      </c>
      <c r="I15" t="s">
        <v>8</v>
      </c>
      <c r="J15" s="4">
        <f>B6/(K6^2)</f>
        <v>4</v>
      </c>
      <c r="K15" s="5" t="s">
        <v>14</v>
      </c>
      <c r="L15" s="4">
        <f>-B7</f>
        <v>-3</v>
      </c>
      <c r="M15" t="s">
        <v>9</v>
      </c>
      <c r="N15" s="9" t="str">
        <f>IF(AND(B4=B5,NOT(B5=B7)),"HERE","")</f>
        <v/>
      </c>
    </row>
    <row r="16" spans="1:14" x14ac:dyDescent="0.2">
      <c r="N16" s="10"/>
    </row>
    <row r="17" spans="1:14" x14ac:dyDescent="0.2">
      <c r="B17" t="s">
        <v>21</v>
      </c>
      <c r="N17" s="10"/>
    </row>
    <row r="18" spans="1:14" ht="15.75" x14ac:dyDescent="0.25">
      <c r="A18" s="3" t="s">
        <v>17</v>
      </c>
      <c r="B18" s="4">
        <f>B6/K4</f>
        <v>-4</v>
      </c>
      <c r="C18" s="7" t="s">
        <v>18</v>
      </c>
      <c r="D18" s="4">
        <f>(B9+B4*B8-B6/K4)/K4</f>
        <v>-15</v>
      </c>
      <c r="E18" t="s">
        <v>19</v>
      </c>
      <c r="F18" s="8" t="s">
        <v>20</v>
      </c>
      <c r="G18" s="5" t="s">
        <v>14</v>
      </c>
      <c r="H18" s="4">
        <f>-B5</f>
        <v>-2</v>
      </c>
      <c r="I18" t="s">
        <v>8</v>
      </c>
      <c r="J18" s="4">
        <f>-(B9+B5*B8-B6/K4)/K4</f>
        <v>20</v>
      </c>
      <c r="K18" s="5" t="s">
        <v>14</v>
      </c>
      <c r="L18" s="4">
        <f>-B4</f>
        <v>-1</v>
      </c>
      <c r="M18" t="s">
        <v>9</v>
      </c>
      <c r="N18" s="9" t="str">
        <f>IF(AND(NOT(B4=B5),B5=B7),"HERE","")</f>
        <v/>
      </c>
    </row>
    <row r="19" spans="1:14" x14ac:dyDescent="0.2">
      <c r="N19" s="10"/>
    </row>
    <row r="20" spans="1:14" x14ac:dyDescent="0.2">
      <c r="B20" t="s">
        <v>22</v>
      </c>
      <c r="N20" s="10"/>
    </row>
    <row r="21" spans="1:14" ht="15.75" x14ac:dyDescent="0.25">
      <c r="A21" s="3" t="s">
        <v>17</v>
      </c>
      <c r="B21" s="4">
        <f>-B6/K4</f>
        <v>4</v>
      </c>
      <c r="C21" s="7" t="s">
        <v>18</v>
      </c>
      <c r="D21" s="4">
        <f>-(B9+B5*B8+B6/K4)/K4</f>
        <v>12</v>
      </c>
      <c r="E21" t="s">
        <v>19</v>
      </c>
      <c r="F21" s="8" t="s">
        <v>20</v>
      </c>
      <c r="G21" s="5" t="s">
        <v>14</v>
      </c>
      <c r="H21" s="4">
        <f>-B4</f>
        <v>-1</v>
      </c>
      <c r="I21" t="s">
        <v>8</v>
      </c>
      <c r="J21" s="4">
        <f>(B9+B4*B8+B6/K4)/K4</f>
        <v>-7</v>
      </c>
      <c r="K21" s="5" t="s">
        <v>14</v>
      </c>
      <c r="L21" s="4">
        <f>-B5</f>
        <v>-2</v>
      </c>
      <c r="M21" t="s">
        <v>9</v>
      </c>
      <c r="N21" s="9" t="str">
        <f>IF(AND(NOT(B4=B5),B4=B7),"HERE","")</f>
        <v/>
      </c>
    </row>
    <row r="22" spans="1:14" x14ac:dyDescent="0.2">
      <c r="N22" s="10"/>
    </row>
    <row r="23" spans="1:14" x14ac:dyDescent="0.2">
      <c r="B23" t="s">
        <v>23</v>
      </c>
      <c r="N23" s="10"/>
    </row>
    <row r="24" spans="1:14" ht="18.75" x14ac:dyDescent="0.25">
      <c r="A24" s="3" t="s">
        <v>17</v>
      </c>
      <c r="B24" s="4">
        <f>B6/2</f>
        <v>2</v>
      </c>
      <c r="C24" t="s">
        <v>25</v>
      </c>
      <c r="D24" s="4">
        <f>B9+B5*B8</f>
        <v>16</v>
      </c>
      <c r="E24" s="7" t="s">
        <v>18</v>
      </c>
      <c r="F24" s="4">
        <f>B8</f>
        <v>5</v>
      </c>
      <c r="G24" t="s">
        <v>24</v>
      </c>
      <c r="H24" s="4">
        <f>-B5</f>
        <v>-2</v>
      </c>
      <c r="I24" t="s">
        <v>9</v>
      </c>
      <c r="N24" s="9" t="str">
        <f>IF(AND(B4=B5,B4=B7),"HERE","")</f>
        <v/>
      </c>
    </row>
  </sheetData>
  <sheetProtection sheet="1" objects="1" scenarios="1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&amp;C&amp;"Times New Roman,Bold"Solutions to some 2nd order ODEs</oddHeader>
    <oddFooter>&amp;L&amp;F - &amp;A&amp;R(c) Glyn George,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from coeff</vt:lpstr>
      <vt:lpstr>from roots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 solution to general IVP</dc:title>
  <dc:creator>Glyn George</dc:creator>
  <cp:lastModifiedBy>Glyn George</cp:lastModifiedBy>
  <cp:lastPrinted>2019-02-06T16:22:05Z</cp:lastPrinted>
  <dcterms:created xsi:type="dcterms:W3CDTF">2018-08-01T12:23:33Z</dcterms:created>
  <dcterms:modified xsi:type="dcterms:W3CDTF">2019-02-06T16:23:04Z</dcterms:modified>
</cp:coreProperties>
</file>