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5" yWindow="-15" windowWidth="11340" windowHeight="9450"/>
  </bookViews>
  <sheets>
    <sheet name="pdf" sheetId="1" r:id="rId1"/>
  </sheets>
  <definedNames>
    <definedName name="_xlnm.Print_Area" localSheetId="0">pdf!$A$1:$J$36</definedName>
  </definedNames>
  <calcPr calcId="145621"/>
</workbook>
</file>

<file path=xl/calcChain.xml><?xml version="1.0" encoding="utf-8"?>
<calcChain xmlns="http://schemas.openxmlformats.org/spreadsheetml/2006/main">
  <c r="L2" i="1" l="1"/>
  <c r="N3" i="1" s="1"/>
  <c r="I3" i="1"/>
  <c r="I4" i="1"/>
  <c r="F5" i="1"/>
  <c r="I5" i="1" s="1"/>
  <c r="I8" i="1" s="1"/>
  <c r="I6" i="1"/>
  <c r="C13" i="1" s="1"/>
  <c r="A13" i="1"/>
  <c r="B13" i="1" s="1"/>
  <c r="A14" i="1"/>
  <c r="B14" i="1" s="1"/>
  <c r="C14" i="1"/>
  <c r="N2" i="1"/>
  <c r="D13" i="1" l="1"/>
  <c r="D14" i="1"/>
  <c r="A15" i="1"/>
  <c r="C15" i="1" l="1"/>
  <c r="A16" i="1"/>
  <c r="B15" i="1"/>
  <c r="D15" i="1" l="1"/>
  <c r="C16" i="1"/>
  <c r="B16" i="1"/>
  <c r="D16" i="1" s="1"/>
  <c r="A17" i="1"/>
  <c r="A18" i="1" l="1"/>
  <c r="C17" i="1"/>
  <c r="B17" i="1"/>
  <c r="D17" i="1" s="1"/>
  <c r="C18" i="1" l="1"/>
  <c r="B18" i="1"/>
  <c r="A19" i="1"/>
  <c r="B19" i="1" l="1"/>
  <c r="A20" i="1"/>
  <c r="C19" i="1"/>
  <c r="D18" i="1"/>
  <c r="A21" i="1" l="1"/>
  <c r="B20" i="1"/>
  <c r="C20" i="1"/>
  <c r="D19" i="1"/>
  <c r="D20" i="1" l="1"/>
  <c r="B21" i="1"/>
  <c r="A22" i="1"/>
  <c r="C21" i="1"/>
  <c r="B22" i="1" l="1"/>
  <c r="A23" i="1"/>
  <c r="C22" i="1"/>
  <c r="D21" i="1"/>
  <c r="C23" i="1" l="1"/>
  <c r="A24" i="1"/>
  <c r="B23" i="1"/>
  <c r="D23" i="1" s="1"/>
  <c r="D22" i="1"/>
  <c r="C24" i="1" l="1"/>
  <c r="B24" i="1"/>
  <c r="A25" i="1"/>
  <c r="A26" i="1" l="1"/>
  <c r="C25" i="1"/>
  <c r="B25" i="1"/>
  <c r="D25" i="1" s="1"/>
  <c r="D24" i="1"/>
  <c r="B26" i="1" l="1"/>
  <c r="A27" i="1"/>
  <c r="C26" i="1"/>
  <c r="B27" i="1" l="1"/>
  <c r="D27" i="1" s="1"/>
  <c r="C27" i="1"/>
  <c r="A28" i="1"/>
  <c r="D26" i="1"/>
  <c r="A29" i="1" l="1"/>
  <c r="C28" i="1"/>
  <c r="B28" i="1"/>
  <c r="D28" i="1" s="1"/>
  <c r="B29" i="1" l="1"/>
  <c r="A30" i="1"/>
  <c r="C29" i="1"/>
  <c r="B30" i="1" l="1"/>
  <c r="A31" i="1"/>
  <c r="C30" i="1"/>
  <c r="D29" i="1"/>
  <c r="A32" i="1" l="1"/>
  <c r="C31" i="1"/>
  <c r="B31" i="1"/>
  <c r="D31" i="1" s="1"/>
  <c r="D30" i="1"/>
  <c r="C32" i="1" l="1"/>
  <c r="A33" i="1"/>
  <c r="B32" i="1"/>
  <c r="D32" i="1" l="1"/>
  <c r="A34" i="1"/>
  <c r="B33" i="1"/>
  <c r="C33" i="1"/>
  <c r="D33" i="1" l="1"/>
  <c r="C34" i="1"/>
  <c r="B34" i="1"/>
  <c r="D34" i="1" s="1"/>
  <c r="A35" i="1"/>
  <c r="B35" i="1" l="1"/>
  <c r="D35" i="1" s="1"/>
  <c r="C35" i="1"/>
  <c r="A36" i="1"/>
  <c r="A37" i="1" l="1"/>
  <c r="C36" i="1"/>
  <c r="B36" i="1"/>
  <c r="D36" i="1" s="1"/>
  <c r="B37" i="1" l="1"/>
  <c r="C37" i="1"/>
  <c r="A38" i="1"/>
  <c r="B38" i="1" l="1"/>
  <c r="A39" i="1"/>
  <c r="C38" i="1"/>
  <c r="D37" i="1"/>
  <c r="C39" i="1" l="1"/>
  <c r="A40" i="1"/>
  <c r="B39" i="1"/>
  <c r="D39" i="1" s="1"/>
  <c r="D38" i="1"/>
  <c r="C40" i="1" l="1"/>
  <c r="A41" i="1"/>
  <c r="B40" i="1"/>
  <c r="D40" i="1" s="1"/>
  <c r="A42" i="1" l="1"/>
  <c r="C41" i="1"/>
  <c r="B41" i="1"/>
  <c r="D41" i="1" s="1"/>
  <c r="C42" i="1" l="1"/>
  <c r="B42" i="1"/>
  <c r="D42" i="1" s="1"/>
  <c r="A43" i="1"/>
  <c r="B43" i="1" l="1"/>
  <c r="A44" i="1"/>
  <c r="C43" i="1"/>
  <c r="A45" i="1" l="1"/>
  <c r="C44" i="1"/>
  <c r="B44" i="1"/>
  <c r="D44" i="1" s="1"/>
  <c r="D43" i="1"/>
  <c r="C45" i="1" l="1"/>
  <c r="B45" i="1"/>
  <c r="A46" i="1"/>
  <c r="D45" i="1" l="1"/>
  <c r="B46" i="1"/>
  <c r="A47" i="1"/>
  <c r="C46" i="1"/>
  <c r="D46" i="1" l="1"/>
  <c r="B47" i="1"/>
  <c r="C47" i="1"/>
  <c r="A48" i="1"/>
  <c r="C48" i="1" l="1"/>
  <c r="B48" i="1"/>
  <c r="D48" i="1" s="1"/>
  <c r="A49" i="1"/>
  <c r="D47" i="1"/>
  <c r="A50" i="1" l="1"/>
  <c r="B49" i="1"/>
  <c r="C49" i="1"/>
  <c r="D49" i="1" l="1"/>
  <c r="B50" i="1"/>
  <c r="C50" i="1"/>
  <c r="A51" i="1"/>
  <c r="B51" i="1" l="1"/>
  <c r="C51" i="1"/>
  <c r="A52" i="1"/>
  <c r="D50" i="1"/>
  <c r="C52" i="1" l="1"/>
  <c r="B52" i="1"/>
  <c r="D52" i="1" s="1"/>
  <c r="D51" i="1"/>
</calcChain>
</file>

<file path=xl/sharedStrings.xml><?xml version="1.0" encoding="utf-8"?>
<sst xmlns="http://schemas.openxmlformats.org/spreadsheetml/2006/main" count="18" uniqueCount="18">
  <si>
    <t xml:space="preserve">Numerator degrees of freedom: </t>
  </si>
  <si>
    <t xml:space="preserve">Denominator degrees of freedom: </t>
  </si>
  <si>
    <r>
      <t>n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= </t>
    </r>
  </si>
  <si>
    <r>
      <t>n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= </t>
    </r>
  </si>
  <si>
    <r>
      <t>G</t>
    </r>
    <r>
      <rPr>
        <sz val="12"/>
        <rFont val="Times New Roman"/>
        <family val="1"/>
      </rPr>
      <t>((</t>
    </r>
    <r>
      <rPr>
        <i/>
        <sz val="12"/>
        <rFont val="Symbol"/>
        <family val="1"/>
        <charset val="2"/>
      </rPr>
      <t>n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+</t>
    </r>
    <r>
      <rPr>
        <i/>
        <sz val="12"/>
        <rFont val="Symbol"/>
        <family val="1"/>
        <charset val="2"/>
      </rPr>
      <t>n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)/2) =</t>
    </r>
  </si>
  <si>
    <r>
      <t>G</t>
    </r>
    <r>
      <rPr>
        <sz val="12"/>
        <rFont val="Times New Roman"/>
        <family val="1"/>
      </rPr>
      <t>(</t>
    </r>
    <r>
      <rPr>
        <i/>
        <sz val="12"/>
        <rFont val="Symbol"/>
        <family val="1"/>
        <charset val="2"/>
      </rPr>
      <t>n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/2) =</t>
    </r>
  </si>
  <si>
    <r>
      <t>G</t>
    </r>
    <r>
      <rPr>
        <sz val="12"/>
        <rFont val="Times New Roman"/>
        <family val="1"/>
      </rPr>
      <t>(</t>
    </r>
    <r>
      <rPr>
        <i/>
        <sz val="12"/>
        <rFont val="Symbol"/>
        <family val="1"/>
        <charset val="2"/>
      </rPr>
      <t>n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/2) =</t>
    </r>
  </si>
  <si>
    <r>
      <t>n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/</t>
    </r>
    <r>
      <rPr>
        <i/>
        <sz val="12"/>
        <rFont val="Symbol"/>
        <family val="1"/>
        <charset val="2"/>
      </rPr>
      <t>n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 = </t>
    </r>
  </si>
  <si>
    <t xml:space="preserve">Constant = </t>
  </si>
  <si>
    <t>f</t>
  </si>
  <si>
    <t>y</t>
  </si>
  <si>
    <r>
      <t>f</t>
    </r>
    <r>
      <rPr>
        <sz val="12"/>
        <rFont val="Times New Roman"/>
        <family val="1"/>
      </rPr>
      <t>^(</t>
    </r>
    <r>
      <rPr>
        <i/>
        <sz val="12"/>
        <rFont val="Symbol"/>
        <family val="1"/>
        <charset val="2"/>
      </rPr>
      <t>n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/2 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</rPr>
      <t xml:space="preserve"> 1)  </t>
    </r>
  </si>
  <si>
    <r>
      <t>(1+</t>
    </r>
    <r>
      <rPr>
        <i/>
        <sz val="12"/>
        <rFont val="Times New Roman"/>
        <family val="1"/>
      </rPr>
      <t>f</t>
    </r>
    <r>
      <rPr>
        <i/>
        <sz val="12"/>
        <rFont val="Symbol"/>
        <family val="1"/>
        <charset val="2"/>
      </rPr>
      <t>n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/</t>
    </r>
    <r>
      <rPr>
        <i/>
        <sz val="12"/>
        <rFont val="Symbol"/>
        <family val="1"/>
        <charset val="2"/>
      </rPr>
      <t>n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)^((</t>
    </r>
    <r>
      <rPr>
        <i/>
        <sz val="12"/>
        <rFont val="Symbol"/>
        <family val="1"/>
        <charset val="2"/>
      </rPr>
      <t>n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+</t>
    </r>
    <r>
      <rPr>
        <i/>
        <sz val="12"/>
        <rFont val="Symbol"/>
        <family val="1"/>
        <charset val="2"/>
      </rPr>
      <t>n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)/2) </t>
    </r>
  </si>
  <si>
    <t xml:space="preserve">Step = </t>
  </si>
  <si>
    <r>
      <t>sqrt(</t>
    </r>
    <r>
      <rPr>
        <i/>
        <sz val="12"/>
        <rFont val="Symbol"/>
        <family val="1"/>
        <charset val="2"/>
      </rPr>
      <t>p</t>
    </r>
    <r>
      <rPr>
        <sz val="12"/>
        <rFont val="Times New Roman"/>
        <family val="1"/>
      </rPr>
      <t xml:space="preserve">) = </t>
    </r>
  </si>
  <si>
    <r>
      <t>G</t>
    </r>
    <r>
      <rPr>
        <sz val="12"/>
        <rFont val="Times New Roman"/>
        <family val="1"/>
      </rPr>
      <t>(</t>
    </r>
    <r>
      <rPr>
        <sz val="12"/>
        <rFont val="Symbol"/>
        <family val="1"/>
        <charset val="2"/>
      </rPr>
      <t>1</t>
    </r>
    <r>
      <rPr>
        <sz val="12"/>
        <rFont val="Times New Roman"/>
        <family val="1"/>
      </rPr>
      <t>/2) =</t>
    </r>
  </si>
  <si>
    <r>
      <t>G</t>
    </r>
    <r>
      <rPr>
        <sz val="12"/>
        <rFont val="Times New Roman"/>
        <family val="1"/>
      </rPr>
      <t>(</t>
    </r>
    <r>
      <rPr>
        <sz val="12"/>
        <rFont val="Symbol"/>
        <family val="1"/>
        <charset val="2"/>
      </rPr>
      <t>3</t>
    </r>
    <r>
      <rPr>
        <sz val="12"/>
        <rFont val="Times New Roman"/>
        <family val="1"/>
      </rPr>
      <t>/2) =</t>
    </r>
  </si>
  <si>
    <r>
      <t>n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+</t>
    </r>
    <r>
      <rPr>
        <i/>
        <sz val="12"/>
        <rFont val="Symbol"/>
        <family val="1"/>
        <charset val="2"/>
      </rPr>
      <t>n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</si>
</sst>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</font>
    <font>
      <sz val="12"/>
      <name val="Symbol"/>
      <family val="1"/>
      <charset val="2"/>
    </font>
    <font>
      <vertAlign val="subscript"/>
      <sz val="12"/>
      <name val="Times New Roman"/>
      <family val="1"/>
    </font>
    <font>
      <i/>
      <sz val="12"/>
      <name val="Symbol"/>
      <family val="1"/>
      <charset val="2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30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p.d.f. of the </a:t>
            </a:r>
            <a:r>
              <a:rPr lang="en-CA" sz="30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</a:t>
            </a:r>
            <a:r>
              <a:rPr lang="en-CA" sz="30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distribution   </a:t>
            </a:r>
          </a:p>
        </c:rich>
      </c:tx>
      <c:layout>
        <c:manualLayout>
          <c:xMode val="edge"/>
          <c:yMode val="edge"/>
          <c:x val="0.20822006472491911"/>
          <c:y val="8.710801393728222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35941507290256"/>
          <c:y val="0.28048804347918549"/>
          <c:w val="0.85760653318184477"/>
          <c:h val="0.47386799892135689"/>
        </c:manualLayout>
      </c:layout>
      <c:lineChart>
        <c:grouping val="standard"/>
        <c:varyColors val="0"/>
        <c:ser>
          <c:idx val="0"/>
          <c:order val="0"/>
          <c:tx>
            <c:strRef>
              <c:f>pdf!$D$11</c:f>
              <c:strCache>
                <c:ptCount val="1"/>
                <c:pt idx="0">
                  <c:v>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pdf!$A$12:$A$52</c:f>
              <c:numCache>
                <c:formatCode>General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</c:numCache>
            </c:numRef>
          </c:cat>
          <c:val>
            <c:numRef>
              <c:f>pdf!$D$12:$D$52</c:f>
              <c:numCache>
                <c:formatCode>General</c:formatCode>
                <c:ptCount val="41"/>
                <c:pt idx="0">
                  <c:v>0</c:v>
                </c:pt>
                <c:pt idx="1">
                  <c:v>0.1422971258203263</c:v>
                </c:pt>
                <c:pt idx="2">
                  <c:v>0.36640286442288378</c:v>
                </c:pt>
                <c:pt idx="3">
                  <c:v>0.54303709980670656</c:v>
                </c:pt>
                <c:pt idx="4">
                  <c:v>0.64921650385885776</c:v>
                </c:pt>
                <c:pt idx="5">
                  <c:v>0.69508231748942539</c:v>
                </c:pt>
                <c:pt idx="6">
                  <c:v>0.69764467554701171</c:v>
                </c:pt>
                <c:pt idx="7">
                  <c:v>0.67225242138828767</c:v>
                </c:pt>
                <c:pt idx="8">
                  <c:v>0.63056418665383451</c:v>
                </c:pt>
                <c:pt idx="9">
                  <c:v>0.58071400824624164</c:v>
                </c:pt>
                <c:pt idx="10">
                  <c:v>0.52805989980697665</c:v>
                </c:pt>
                <c:pt idx="11">
                  <c:v>0.4759526138319618</c:v>
                </c:pt>
                <c:pt idx="12">
                  <c:v>0.42636148586964873</c:v>
                </c:pt>
                <c:pt idx="13">
                  <c:v>0.38033801570315945</c:v>
                </c:pt>
                <c:pt idx="14">
                  <c:v>0.33834248717010273</c:v>
                </c:pt>
                <c:pt idx="15">
                  <c:v>0.30046698609007161</c:v>
                </c:pt>
                <c:pt idx="16">
                  <c:v>0.26658422378506375</c:v>
                </c:pt>
                <c:pt idx="17">
                  <c:v>0.2364448926337796</c:v>
                </c:pt>
                <c:pt idx="18">
                  <c:v>0.20974005653203828</c:v>
                </c:pt>
                <c:pt idx="19">
                  <c:v>0.18614015247828725</c:v>
                </c:pt>
                <c:pt idx="20">
                  <c:v>0.16531855286182429</c:v>
                </c:pt>
                <c:pt idx="21">
                  <c:v>0.14696507022509872</c:v>
                </c:pt>
                <c:pt idx="22">
                  <c:v>0.13079300946588596</c:v>
                </c:pt>
                <c:pt idx="23">
                  <c:v>0.11654216073338519</c:v>
                </c:pt>
                <c:pt idx="24">
                  <c:v>0.103979308031315</c:v>
                </c:pt>
                <c:pt idx="25">
                  <c:v>9.2897279999999971E-2</c:v>
                </c:pt>
                <c:pt idx="26">
                  <c:v>8.3113203819262724E-2</c:v>
                </c:pt>
                <c:pt idx="27">
                  <c:v>7.4466380991576833E-2</c:v>
                </c:pt>
                <c:pt idx="28">
                  <c:v>6.6816044312503681E-2</c:v>
                </c:pt>
                <c:pt idx="29">
                  <c:v>6.0039151152162171E-2</c:v>
                </c:pt>
                <c:pt idx="30">
                  <c:v>5.4028300776340701E-2</c:v>
                </c:pt>
                <c:pt idx="31">
                  <c:v>4.868982043040309E-2</c:v>
                </c:pt>
                <c:pt idx="32">
                  <c:v>4.3942037995668426E-2</c:v>
                </c:pt>
                <c:pt idx="33">
                  <c:v>3.9713742665361158E-2</c:v>
                </c:pt>
                <c:pt idx="34">
                  <c:v>3.594282558396069E-2</c:v>
                </c:pt>
                <c:pt idx="35">
                  <c:v>3.2575087297621985E-2</c:v>
                </c:pt>
                <c:pt idx="36">
                  <c:v>2.9563196551645021E-2</c:v>
                </c:pt>
                <c:pt idx="37">
                  <c:v>2.686578437571107E-2</c:v>
                </c:pt>
                <c:pt idx="38">
                  <c:v>2.4446657820956754E-2</c:v>
                </c:pt>
                <c:pt idx="39">
                  <c:v>2.2274118703654529E-2</c:v>
                </c:pt>
                <c:pt idx="40">
                  <c:v>2.0320373980732834E-2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0064"/>
        <c:axId val="67940736"/>
      </c:lineChart>
      <c:catAx>
        <c:axId val="6732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30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f</a:t>
                </a:r>
              </a:p>
            </c:rich>
          </c:tx>
          <c:layout>
            <c:manualLayout>
              <c:xMode val="edge"/>
              <c:yMode val="edge"/>
              <c:x val="0.5323633089553127"/>
              <c:y val="0.881533832661161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940736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6794073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30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y</a:t>
                </a:r>
              </a:p>
            </c:rich>
          </c:tx>
          <c:layout>
            <c:manualLayout>
              <c:xMode val="edge"/>
              <c:yMode val="edge"/>
              <c:x val="8.0906148867313909E-3"/>
              <c:y val="0.179442691614767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320064"/>
        <c:crosses val="autoZero"/>
        <c:crossBetween val="between"/>
        <c:majorUnit val="0.2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</xdr:row>
      <xdr:rowOff>28575</xdr:rowOff>
    </xdr:from>
    <xdr:to>
      <xdr:col>9</xdr:col>
      <xdr:colOff>457200</xdr:colOff>
      <xdr:row>36</xdr:row>
      <xdr:rowOff>19050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2"/>
  <sheetViews>
    <sheetView tabSelected="1" topLeftCell="A3" workbookViewId="0">
      <pane ySplit="2" topLeftCell="A9" activePane="bottomLeft" state="frozen"/>
      <selection activeCell="A3" sqref="A3"/>
      <selection pane="bottomLeft" activeCell="F3" sqref="F3"/>
    </sheetView>
  </sheetViews>
  <sheetFormatPr defaultRowHeight="15.75" x14ac:dyDescent="0.25"/>
  <cols>
    <col min="1" max="8" width="9.140625" style="1"/>
    <col min="9" max="9" width="9.42578125" style="1" bestFit="1" customWidth="1"/>
    <col min="10" max="11" width="9.140625" style="1"/>
    <col min="12" max="12" width="9.42578125" style="1" bestFit="1" customWidth="1"/>
    <col min="13" max="16384" width="9.140625" style="1"/>
  </cols>
  <sheetData>
    <row r="2" spans="1:14" x14ac:dyDescent="0.25">
      <c r="K2" s="2" t="s">
        <v>14</v>
      </c>
      <c r="L2" s="1">
        <f>SQRT(PI())</f>
        <v>1.7724538509055159</v>
      </c>
      <c r="M2" s="4" t="s">
        <v>15</v>
      </c>
      <c r="N2" s="1">
        <f>L2</f>
        <v>1.7724538509055159</v>
      </c>
    </row>
    <row r="3" spans="1:14" ht="18.75" x14ac:dyDescent="0.35">
      <c r="D3" s="2" t="s">
        <v>0</v>
      </c>
      <c r="E3" s="3" t="s">
        <v>2</v>
      </c>
      <c r="F3" s="7">
        <v>6</v>
      </c>
      <c r="H3" s="4" t="s">
        <v>5</v>
      </c>
      <c r="I3" s="1">
        <f>IF(F3=1,$N$2,IF(F3=3,$N$3,IF(MOD(F3,2)=0,FACT(F3/2-1),FACT(F3-2)/(2^(F3-2)*FACT((F3-3)/2))*$L$2)))</f>
        <v>2</v>
      </c>
      <c r="M3" s="4" t="s">
        <v>16</v>
      </c>
      <c r="N3" s="1">
        <f>L2/2</f>
        <v>0.88622692545275794</v>
      </c>
    </row>
    <row r="4" spans="1:14" ht="18.75" x14ac:dyDescent="0.35">
      <c r="D4" s="2" t="s">
        <v>1</v>
      </c>
      <c r="E4" s="3" t="s">
        <v>3</v>
      </c>
      <c r="F4" s="7">
        <v>10</v>
      </c>
      <c r="H4" s="4" t="s">
        <v>6</v>
      </c>
      <c r="I4" s="1">
        <f>IF(F4=1,$N$2,IF(F4=3,$N$3,IF(MOD(F4,2)=0,FACT(F4/2-1),FACT(F4-2)/(2^(F4-2)*FACT((F4-3)/2))*$L$2)))</f>
        <v>24</v>
      </c>
    </row>
    <row r="5" spans="1:14" ht="18.75" x14ac:dyDescent="0.35">
      <c r="D5" s="2"/>
      <c r="E5" s="3" t="s">
        <v>17</v>
      </c>
      <c r="F5" s="1">
        <f>F3+F4</f>
        <v>16</v>
      </c>
      <c r="H5" s="4" t="s">
        <v>4</v>
      </c>
      <c r="I5" s="1">
        <f>IF(F5=1,$N$2,IF(F5=3,$N$3,IF(MOD(F5,2)=0,FACT(F5/2-1),FACT(F5-2)/(2^(F5-2)*FACT((F5-3)/2))*$L$2)))</f>
        <v>5040</v>
      </c>
    </row>
    <row r="6" spans="1:14" ht="18.75" x14ac:dyDescent="0.35">
      <c r="H6" s="3" t="s">
        <v>7</v>
      </c>
      <c r="I6" s="1">
        <f>F3/F4</f>
        <v>0.6</v>
      </c>
    </row>
    <row r="8" spans="1:14" x14ac:dyDescent="0.25">
      <c r="H8" s="2" t="s">
        <v>8</v>
      </c>
      <c r="I8" s="1">
        <f>I5*I6^(F3/2)/(I3*I4)</f>
        <v>22.680000000000003</v>
      </c>
    </row>
    <row r="9" spans="1:14" x14ac:dyDescent="0.25">
      <c r="F9" s="2" t="s">
        <v>13</v>
      </c>
      <c r="G9" s="7">
        <v>0.1</v>
      </c>
    </row>
    <row r="10" spans="1:14" ht="18.75" x14ac:dyDescent="0.35">
      <c r="A10" s="5" t="s">
        <v>9</v>
      </c>
      <c r="B10" s="5"/>
      <c r="C10" s="6" t="s">
        <v>12</v>
      </c>
      <c r="D10" s="5"/>
    </row>
    <row r="11" spans="1:14" ht="18.75" x14ac:dyDescent="0.35">
      <c r="A11" s="5"/>
      <c r="B11" s="5" t="s">
        <v>11</v>
      </c>
      <c r="C11" s="5"/>
      <c r="D11" s="5" t="s">
        <v>10</v>
      </c>
    </row>
    <row r="12" spans="1:14" x14ac:dyDescent="0.25">
      <c r="A12" s="1">
        <v>0</v>
      </c>
      <c r="B12" s="1">
        <v>0</v>
      </c>
      <c r="C12" s="1">
        <v>1</v>
      </c>
      <c r="D12" s="1">
        <v>0</v>
      </c>
    </row>
    <row r="13" spans="1:14" x14ac:dyDescent="0.25">
      <c r="A13" s="1">
        <f t="shared" ref="A13:A52" si="0">A12+$G$9</f>
        <v>0.1</v>
      </c>
      <c r="B13" s="1">
        <f>A13^(($F$3/2)-1)</f>
        <v>1.0000000000000002E-2</v>
      </c>
      <c r="C13" s="1">
        <f>(1+A13*$I$6)^(($F$5)/2)</f>
        <v>1.5938480745308423</v>
      </c>
      <c r="D13" s="1">
        <f>$I$8*B13/C13</f>
        <v>0.1422971258203263</v>
      </c>
    </row>
    <row r="14" spans="1:14" x14ac:dyDescent="0.25">
      <c r="A14" s="1">
        <f t="shared" si="0"/>
        <v>0.2</v>
      </c>
      <c r="B14" s="1">
        <f t="shared" ref="B14:B52" si="1">A14^(($F$3/2)-1)</f>
        <v>4.0000000000000008E-2</v>
      </c>
      <c r="C14" s="1">
        <f t="shared" ref="C14:C52" si="2">(1+A14*$I$6)^(($F$5)/2)</f>
        <v>2.4759631762948109</v>
      </c>
      <c r="D14" s="1">
        <f t="shared" ref="D14:D52" si="3">$I$8*B14/C14</f>
        <v>0.36640286442288378</v>
      </c>
    </row>
    <row r="15" spans="1:14" x14ac:dyDescent="0.25">
      <c r="A15" s="1">
        <f t="shared" si="0"/>
        <v>0.30000000000000004</v>
      </c>
      <c r="B15" s="1">
        <f t="shared" si="1"/>
        <v>9.0000000000000024E-2</v>
      </c>
      <c r="C15" s="1">
        <f t="shared" si="2"/>
        <v>3.758859202670616</v>
      </c>
      <c r="D15" s="1">
        <f t="shared" si="3"/>
        <v>0.54303709980670656</v>
      </c>
    </row>
    <row r="16" spans="1:14" x14ac:dyDescent="0.25">
      <c r="A16" s="1">
        <f t="shared" si="0"/>
        <v>0.4</v>
      </c>
      <c r="B16" s="1">
        <f t="shared" si="1"/>
        <v>0.16000000000000003</v>
      </c>
      <c r="C16" s="1">
        <f t="shared" si="2"/>
        <v>5.5895067029733383</v>
      </c>
      <c r="D16" s="1">
        <f t="shared" si="3"/>
        <v>0.64921650385885776</v>
      </c>
    </row>
    <row r="17" spans="1:4" x14ac:dyDescent="0.25">
      <c r="A17" s="1">
        <f t="shared" si="0"/>
        <v>0.5</v>
      </c>
      <c r="B17" s="1">
        <f t="shared" si="1"/>
        <v>0.25</v>
      </c>
      <c r="C17" s="1">
        <f t="shared" si="2"/>
        <v>8.1573072100000026</v>
      </c>
      <c r="D17" s="1">
        <f t="shared" si="3"/>
        <v>0.69508231748942539</v>
      </c>
    </row>
    <row r="18" spans="1:4" x14ac:dyDescent="0.25">
      <c r="A18" s="1">
        <f t="shared" si="0"/>
        <v>0.6</v>
      </c>
      <c r="B18" s="1">
        <f t="shared" si="1"/>
        <v>0.36</v>
      </c>
      <c r="C18" s="1">
        <f t="shared" si="2"/>
        <v>11.703378935126418</v>
      </c>
      <c r="D18" s="1">
        <f t="shared" si="3"/>
        <v>0.69764467554701171</v>
      </c>
    </row>
    <row r="19" spans="1:4" x14ac:dyDescent="0.25">
      <c r="A19" s="1">
        <f t="shared" si="0"/>
        <v>0.7</v>
      </c>
      <c r="B19" s="1">
        <f t="shared" si="1"/>
        <v>0.48999999999999994</v>
      </c>
      <c r="C19" s="1">
        <f t="shared" si="2"/>
        <v>16.531290399891478</v>
      </c>
      <c r="D19" s="1">
        <f t="shared" si="3"/>
        <v>0.67225242138828767</v>
      </c>
    </row>
    <row r="20" spans="1:4" x14ac:dyDescent="0.25">
      <c r="A20" s="1">
        <f t="shared" si="0"/>
        <v>0.79999999999999993</v>
      </c>
      <c r="B20" s="1">
        <f t="shared" si="1"/>
        <v>0.6399999999999999</v>
      </c>
      <c r="C20" s="1">
        <f t="shared" si="2"/>
        <v>23.019385349216662</v>
      </c>
      <c r="D20" s="1">
        <f t="shared" si="3"/>
        <v>0.63056418665383451</v>
      </c>
    </row>
    <row r="21" spans="1:4" x14ac:dyDescent="0.25">
      <c r="A21" s="1">
        <f t="shared" si="0"/>
        <v>0.89999999999999991</v>
      </c>
      <c r="B21" s="1">
        <f t="shared" si="1"/>
        <v>0.80999999999999983</v>
      </c>
      <c r="C21" s="1">
        <f t="shared" si="2"/>
        <v>31.634849063620628</v>
      </c>
      <c r="D21" s="1">
        <f t="shared" si="3"/>
        <v>0.58071400824624164</v>
      </c>
    </row>
    <row r="22" spans="1:4" x14ac:dyDescent="0.25">
      <c r="A22" s="1">
        <f t="shared" si="0"/>
        <v>0.99999999999999989</v>
      </c>
      <c r="B22" s="1">
        <f t="shared" si="1"/>
        <v>0.99999999999999978</v>
      </c>
      <c r="C22" s="1">
        <f t="shared" si="2"/>
        <v>42.949672959999972</v>
      </c>
      <c r="D22" s="1">
        <f t="shared" si="3"/>
        <v>0.52805989980697665</v>
      </c>
    </row>
    <row r="23" spans="1:4" x14ac:dyDescent="0.25">
      <c r="A23" s="1">
        <f t="shared" si="0"/>
        <v>1.0999999999999999</v>
      </c>
      <c r="B23" s="1">
        <f t="shared" si="1"/>
        <v>1.2099999999999997</v>
      </c>
      <c r="C23" s="1">
        <f t="shared" si="2"/>
        <v>57.658681142759434</v>
      </c>
      <c r="D23" s="1">
        <f t="shared" si="3"/>
        <v>0.4759526138319618</v>
      </c>
    </row>
    <row r="24" spans="1:4" x14ac:dyDescent="0.25">
      <c r="A24" s="1">
        <f t="shared" si="0"/>
        <v>1.2</v>
      </c>
      <c r="B24" s="1">
        <f t="shared" si="1"/>
        <v>1.44</v>
      </c>
      <c r="C24" s="1">
        <f t="shared" si="2"/>
        <v>76.599789339285877</v>
      </c>
      <c r="D24" s="1">
        <f t="shared" si="3"/>
        <v>0.42636148586964873</v>
      </c>
    </row>
    <row r="25" spans="1:4" x14ac:dyDescent="0.25">
      <c r="A25" s="1">
        <f t="shared" si="0"/>
        <v>1.3</v>
      </c>
      <c r="B25" s="1">
        <f t="shared" si="1"/>
        <v>1.6900000000000002</v>
      </c>
      <c r="C25" s="1">
        <f t="shared" si="2"/>
        <v>100.7766734259733</v>
      </c>
      <c r="D25" s="1">
        <f t="shared" si="3"/>
        <v>0.38033801570315945</v>
      </c>
    </row>
    <row r="26" spans="1:4" x14ac:dyDescent="0.25">
      <c r="A26" s="1">
        <f t="shared" si="0"/>
        <v>1.4000000000000001</v>
      </c>
      <c r="B26" s="1">
        <f t="shared" si="1"/>
        <v>1.9600000000000004</v>
      </c>
      <c r="C26" s="1">
        <f t="shared" si="2"/>
        <v>131.38403152321581</v>
      </c>
      <c r="D26" s="1">
        <f t="shared" si="3"/>
        <v>0.33834248717010273</v>
      </c>
    </row>
    <row r="27" spans="1:4" x14ac:dyDescent="0.25">
      <c r="A27" s="1">
        <f t="shared" si="0"/>
        <v>1.5000000000000002</v>
      </c>
      <c r="B27" s="1">
        <f t="shared" si="1"/>
        <v>2.2500000000000009</v>
      </c>
      <c r="C27" s="1">
        <f t="shared" si="2"/>
        <v>169.83563041000005</v>
      </c>
      <c r="D27" s="1">
        <f t="shared" si="3"/>
        <v>0.30046698609007161</v>
      </c>
    </row>
    <row r="28" spans="1:4" x14ac:dyDescent="0.25">
      <c r="A28" s="1">
        <f t="shared" si="0"/>
        <v>1.6000000000000003</v>
      </c>
      <c r="B28" s="1">
        <f t="shared" si="1"/>
        <v>2.5600000000000009</v>
      </c>
      <c r="C28" s="1">
        <f t="shared" si="2"/>
        <v>217.79533378093726</v>
      </c>
      <c r="D28" s="1">
        <f t="shared" si="3"/>
        <v>0.26658422378506375</v>
      </c>
    </row>
    <row r="29" spans="1:4" x14ac:dyDescent="0.25">
      <c r="A29" s="1">
        <f t="shared" si="0"/>
        <v>1.7000000000000004</v>
      </c>
      <c r="B29" s="1">
        <f t="shared" si="1"/>
        <v>2.8900000000000015</v>
      </c>
      <c r="C29" s="1">
        <f t="shared" si="2"/>
        <v>277.21131664078899</v>
      </c>
      <c r="D29" s="1">
        <f t="shared" si="3"/>
        <v>0.2364448926337796</v>
      </c>
    </row>
    <row r="30" spans="1:4" x14ac:dyDescent="0.25">
      <c r="A30" s="1">
        <f t="shared" si="0"/>
        <v>1.8000000000000005</v>
      </c>
      <c r="B30" s="1">
        <f t="shared" si="1"/>
        <v>3.2400000000000015</v>
      </c>
      <c r="C30" s="1">
        <f t="shared" si="2"/>
        <v>350.35367690375017</v>
      </c>
      <c r="D30" s="1">
        <f t="shared" si="3"/>
        <v>0.20974005653203828</v>
      </c>
    </row>
    <row r="31" spans="1:4" x14ac:dyDescent="0.25">
      <c r="A31" s="1">
        <f t="shared" si="0"/>
        <v>1.9000000000000006</v>
      </c>
      <c r="B31" s="1">
        <f t="shared" si="1"/>
        <v>3.6100000000000021</v>
      </c>
      <c r="C31" s="1">
        <f t="shared" si="2"/>
        <v>439.8556620369726</v>
      </c>
      <c r="D31" s="1">
        <f t="shared" si="3"/>
        <v>0.18614015247828725</v>
      </c>
    </row>
    <row r="32" spans="1:4" x14ac:dyDescent="0.25">
      <c r="A32" s="1">
        <f t="shared" si="0"/>
        <v>2.0000000000000004</v>
      </c>
      <c r="B32" s="1">
        <f t="shared" si="1"/>
        <v>4.0000000000000018</v>
      </c>
      <c r="C32" s="1">
        <f t="shared" si="2"/>
        <v>548.75873536000029</v>
      </c>
      <c r="D32" s="1">
        <f t="shared" si="3"/>
        <v>0.16531855286182429</v>
      </c>
    </row>
    <row r="33" spans="1:4" x14ac:dyDescent="0.25">
      <c r="A33" s="1">
        <f t="shared" si="0"/>
        <v>2.1000000000000005</v>
      </c>
      <c r="B33" s="1">
        <f t="shared" si="1"/>
        <v>4.4100000000000019</v>
      </c>
      <c r="C33" s="1">
        <f t="shared" si="2"/>
        <v>680.56171338404749</v>
      </c>
      <c r="D33" s="1">
        <f t="shared" si="3"/>
        <v>0.14696507022509872</v>
      </c>
    </row>
    <row r="34" spans="1:4" x14ac:dyDescent="0.25">
      <c r="A34" s="1">
        <f t="shared" si="0"/>
        <v>2.2000000000000006</v>
      </c>
      <c r="B34" s="1">
        <f t="shared" si="1"/>
        <v>4.8400000000000025</v>
      </c>
      <c r="C34" s="1">
        <f t="shared" si="2"/>
        <v>839.27421234719066</v>
      </c>
      <c r="D34" s="1">
        <f t="shared" si="3"/>
        <v>0.13079300946588596</v>
      </c>
    </row>
    <row r="35" spans="1:4" x14ac:dyDescent="0.25">
      <c r="A35" s="1">
        <f t="shared" si="0"/>
        <v>2.3000000000000007</v>
      </c>
      <c r="B35" s="1">
        <f t="shared" si="1"/>
        <v>5.2900000000000036</v>
      </c>
      <c r="C35" s="1">
        <f t="shared" si="2"/>
        <v>1029.4746488738379</v>
      </c>
      <c r="D35" s="1">
        <f t="shared" si="3"/>
        <v>0.11654216073338519</v>
      </c>
    </row>
    <row r="36" spans="1:4" x14ac:dyDescent="0.25">
      <c r="A36" s="1">
        <f t="shared" si="0"/>
        <v>2.4000000000000008</v>
      </c>
      <c r="B36" s="1">
        <f t="shared" si="1"/>
        <v>5.7600000000000042</v>
      </c>
      <c r="C36" s="1">
        <f t="shared" si="2"/>
        <v>1256.3730464589819</v>
      </c>
      <c r="D36" s="1">
        <f t="shared" si="3"/>
        <v>0.103979308031315</v>
      </c>
    </row>
    <row r="37" spans="1:4" x14ac:dyDescent="0.25">
      <c r="A37" s="1">
        <f t="shared" si="0"/>
        <v>2.5000000000000009</v>
      </c>
      <c r="B37" s="1">
        <f t="shared" si="1"/>
        <v>6.2500000000000044</v>
      </c>
      <c r="C37" s="1">
        <f t="shared" si="2"/>
        <v>1525.8789062500016</v>
      </c>
      <c r="D37" s="1">
        <f t="shared" si="3"/>
        <v>9.2897279999999971E-2</v>
      </c>
    </row>
    <row r="38" spans="1:4" x14ac:dyDescent="0.25">
      <c r="A38" s="1">
        <f t="shared" si="0"/>
        <v>2.600000000000001</v>
      </c>
      <c r="B38" s="1">
        <f t="shared" si="1"/>
        <v>6.7600000000000051</v>
      </c>
      <c r="C38" s="1">
        <f t="shared" si="2"/>
        <v>1844.6744073709583</v>
      </c>
      <c r="D38" s="1">
        <f t="shared" si="3"/>
        <v>8.3113203819262724E-2</v>
      </c>
    </row>
    <row r="39" spans="1:4" x14ac:dyDescent="0.25">
      <c r="A39" s="1">
        <f t="shared" si="0"/>
        <v>2.7000000000000011</v>
      </c>
      <c r="B39" s="1">
        <f t="shared" si="1"/>
        <v>7.2900000000000054</v>
      </c>
      <c r="C39" s="1">
        <f t="shared" si="2"/>
        <v>2220.2932088065627</v>
      </c>
      <c r="D39" s="1">
        <f t="shared" si="3"/>
        <v>7.4466380991576833E-2</v>
      </c>
    </row>
    <row r="40" spans="1:4" x14ac:dyDescent="0.25">
      <c r="A40" s="1">
        <f t="shared" si="0"/>
        <v>2.8000000000000012</v>
      </c>
      <c r="B40" s="1">
        <f t="shared" si="1"/>
        <v>7.8400000000000061</v>
      </c>
      <c r="C40" s="1">
        <f t="shared" si="2"/>
        <v>2661.2051316352067</v>
      </c>
      <c r="D40" s="1">
        <f t="shared" si="3"/>
        <v>6.6816044312503681E-2</v>
      </c>
    </row>
    <row r="41" spans="1:4" x14ac:dyDescent="0.25">
      <c r="A41" s="1">
        <f t="shared" si="0"/>
        <v>2.9000000000000012</v>
      </c>
      <c r="B41" s="1">
        <f t="shared" si="1"/>
        <v>8.4100000000000072</v>
      </c>
      <c r="C41" s="1">
        <f t="shared" si="2"/>
        <v>3176.9070071726219</v>
      </c>
      <c r="D41" s="1">
        <f t="shared" si="3"/>
        <v>6.0039151152162171E-2</v>
      </c>
    </row>
    <row r="42" spans="1:4" x14ac:dyDescent="0.25">
      <c r="A42" s="1">
        <f t="shared" si="0"/>
        <v>3.0000000000000013</v>
      </c>
      <c r="B42" s="1">
        <f t="shared" si="1"/>
        <v>9.0000000000000071</v>
      </c>
      <c r="C42" s="1">
        <f t="shared" si="2"/>
        <v>3778.0199833600082</v>
      </c>
      <c r="D42" s="1">
        <f t="shared" si="3"/>
        <v>5.4028300776340701E-2</v>
      </c>
    </row>
    <row r="43" spans="1:4" x14ac:dyDescent="0.25">
      <c r="A43" s="1">
        <f t="shared" si="0"/>
        <v>3.1000000000000014</v>
      </c>
      <c r="B43" s="1">
        <f t="shared" si="1"/>
        <v>9.6100000000000083</v>
      </c>
      <c r="C43" s="1">
        <f t="shared" si="2"/>
        <v>4476.3935885026194</v>
      </c>
      <c r="D43" s="1">
        <f t="shared" si="3"/>
        <v>4.868982043040309E-2</v>
      </c>
    </row>
    <row r="44" spans="1:4" x14ac:dyDescent="0.25">
      <c r="A44" s="1">
        <f t="shared" si="0"/>
        <v>3.2000000000000015</v>
      </c>
      <c r="B44" s="1">
        <f t="shared" si="1"/>
        <v>10.240000000000009</v>
      </c>
      <c r="C44" s="1">
        <f t="shared" si="2"/>
        <v>5285.2168582370605</v>
      </c>
      <c r="D44" s="1">
        <f t="shared" si="3"/>
        <v>4.3942037995668426E-2</v>
      </c>
    </row>
    <row r="45" spans="1:4" x14ac:dyDescent="0.25">
      <c r="A45" s="1">
        <f t="shared" si="0"/>
        <v>3.3000000000000016</v>
      </c>
      <c r="B45" s="1">
        <f t="shared" si="1"/>
        <v>10.890000000000011</v>
      </c>
      <c r="C45" s="1">
        <f t="shared" si="2"/>
        <v>6219.1368383777126</v>
      </c>
      <c r="D45" s="1">
        <f t="shared" si="3"/>
        <v>3.9713742665361158E-2</v>
      </c>
    </row>
    <row r="46" spans="1:4" x14ac:dyDescent="0.25">
      <c r="A46" s="1">
        <f t="shared" si="0"/>
        <v>3.4000000000000017</v>
      </c>
      <c r="B46" s="1">
        <f t="shared" si="1"/>
        <v>11.560000000000011</v>
      </c>
      <c r="C46" s="1">
        <f t="shared" si="2"/>
        <v>7294.3847830649474</v>
      </c>
      <c r="D46" s="1">
        <f t="shared" si="3"/>
        <v>3.594282558396069E-2</v>
      </c>
    </row>
    <row r="47" spans="1:4" x14ac:dyDescent="0.25">
      <c r="A47" s="1">
        <f t="shared" si="0"/>
        <v>3.5000000000000018</v>
      </c>
      <c r="B47" s="1">
        <f t="shared" si="1"/>
        <v>12.250000000000012</v>
      </c>
      <c r="C47" s="1">
        <f t="shared" si="2"/>
        <v>8528.910374410023</v>
      </c>
      <c r="D47" s="1">
        <f t="shared" si="3"/>
        <v>3.2575087297621985E-2</v>
      </c>
    </row>
    <row r="48" spans="1:4" x14ac:dyDescent="0.25">
      <c r="A48" s="1">
        <f t="shared" si="0"/>
        <v>3.6000000000000019</v>
      </c>
      <c r="B48" s="1">
        <f t="shared" si="1"/>
        <v>12.960000000000013</v>
      </c>
      <c r="C48" s="1">
        <f t="shared" si="2"/>
        <v>9942.5242966036658</v>
      </c>
      <c r="D48" s="1">
        <f t="shared" si="3"/>
        <v>2.9563196551645021E-2</v>
      </c>
    </row>
    <row r="49" spans="1:4" x14ac:dyDescent="0.25">
      <c r="A49" s="1">
        <f t="shared" si="0"/>
        <v>3.700000000000002</v>
      </c>
      <c r="B49" s="1">
        <f t="shared" si="1"/>
        <v>13.690000000000014</v>
      </c>
      <c r="C49" s="1">
        <f t="shared" si="2"/>
        <v>11557.049504227718</v>
      </c>
      <c r="D49" s="1">
        <f t="shared" si="3"/>
        <v>2.686578437571107E-2</v>
      </c>
    </row>
    <row r="50" spans="1:4" x14ac:dyDescent="0.25">
      <c r="A50" s="1">
        <f t="shared" si="0"/>
        <v>3.800000000000002</v>
      </c>
      <c r="B50" s="1">
        <f t="shared" si="1"/>
        <v>14.440000000000015</v>
      </c>
      <c r="C50" s="1">
        <f t="shared" si="2"/>
        <v>13396.481531281286</v>
      </c>
      <c r="D50" s="1">
        <f t="shared" si="3"/>
        <v>2.4446657820956754E-2</v>
      </c>
    </row>
    <row r="51" spans="1:4" x14ac:dyDescent="0.25">
      <c r="A51" s="1">
        <f t="shared" si="0"/>
        <v>3.9000000000000021</v>
      </c>
      <c r="B51" s="1">
        <f t="shared" si="1"/>
        <v>15.210000000000017</v>
      </c>
      <c r="C51" s="1">
        <f t="shared" si="2"/>
        <v>15487.158194205103</v>
      </c>
      <c r="D51" s="1">
        <f t="shared" si="3"/>
        <v>2.2274118703654529E-2</v>
      </c>
    </row>
    <row r="52" spans="1:4" x14ac:dyDescent="0.25">
      <c r="A52" s="1">
        <f t="shared" si="0"/>
        <v>4.0000000000000018</v>
      </c>
      <c r="B52" s="1">
        <f t="shared" si="1"/>
        <v>16.000000000000014</v>
      </c>
      <c r="C52" s="1">
        <f t="shared" si="2"/>
        <v>17857.939048960037</v>
      </c>
      <c r="D52" s="1">
        <f t="shared" si="3"/>
        <v>2.0320373980732834E-2</v>
      </c>
    </row>
  </sheetData>
  <sheetProtection sheet="1"/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9" orientation="portrait" r:id="rId1"/>
  <headerFooter alignWithMargins="0">
    <oddHeader>&amp;L&amp;"Times New Roman,Bold"&amp;12ENGI 4421&amp;C&amp;"Times New Roman,Bold"&amp;12p.d.f. of the  &amp;"Times New Roman,Bold Italic"F&amp;"Times New Roman,Bold"  distribution &amp;R&amp;"Lincoln,Regular"&amp;14Dr. G.H. George</oddHeader>
    <oddFooter>&amp;L&amp;F - &amp;A&amp;R&amp;D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pdf</vt:lpstr>
      <vt:lpstr>pdf!Print_Area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 distribution - graph of pdf</dc:title>
  <dc:subject>ENGI 4421 Probability and Statistics</dc:subject>
  <dc:creator>Glyn George</dc:creator>
  <cp:lastModifiedBy>Glyn George</cp:lastModifiedBy>
  <cp:lastPrinted>2015-02-20T15:23:38Z</cp:lastPrinted>
  <dcterms:created xsi:type="dcterms:W3CDTF">2000-03-07T17:28:12Z</dcterms:created>
  <dcterms:modified xsi:type="dcterms:W3CDTF">2015-02-20T15:25:40Z</dcterms:modified>
</cp:coreProperties>
</file>