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1655" windowHeight="8430" activeTab="0"/>
  </bookViews>
  <sheets>
    <sheet name="p varies" sheetId="1" r:id="rId1"/>
    <sheet name="Graph with p1" sheetId="2" r:id="rId2"/>
    <sheet name="n varies" sheetId="3" r:id="rId3"/>
    <sheet name="Graph with n" sheetId="4" r:id="rId4"/>
  </sheets>
  <definedNames/>
  <calcPr fullCalcOnLoad="1"/>
</workbook>
</file>

<file path=xl/sharedStrings.xml><?xml version="1.0" encoding="utf-8"?>
<sst xmlns="http://schemas.openxmlformats.org/spreadsheetml/2006/main" count="44" uniqueCount="27">
  <si>
    <t xml:space="preserve">the approximate distribution of the sample proportion is </t>
  </si>
  <si>
    <t xml:space="preserve"> </t>
  </si>
  <si>
    <r>
      <t xml:space="preserve">The alternative hypothesis,   </t>
    </r>
    <r>
      <rPr>
        <sz val="12"/>
        <rFont val="ScriptC"/>
        <family val="0"/>
      </rPr>
      <t>H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: </t>
    </r>
    <r>
      <rPr>
        <i/>
        <sz val="12"/>
        <rFont val="Times New Roman"/>
        <family val="1"/>
      </rPr>
      <t>p &gt; p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, will be accepted iff</t>
    </r>
  </si>
  <si>
    <r>
      <t xml:space="preserve">Using the normal approximation to the binomial, under the null hypothesis   </t>
    </r>
    <r>
      <rPr>
        <sz val="12"/>
        <rFont val="ScriptC"/>
        <family val="0"/>
      </rP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: </t>
    </r>
    <r>
      <rPr>
        <i/>
        <sz val="12"/>
        <rFont val="Times New Roman"/>
        <family val="1"/>
      </rPr>
      <t>p = p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, </t>
    </r>
  </si>
  <si>
    <r>
      <t xml:space="preserve">If the true value of the population proportion 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 xml:space="preserve">  is 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&gt;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, </t>
    </r>
  </si>
  <si>
    <r>
      <t xml:space="preserve">then the probability that  </t>
    </r>
    <r>
      <rPr>
        <sz val="12"/>
        <rFont val="ScriptC"/>
        <family val="0"/>
      </rP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 will be rejected [correctly] is the power of the test,</t>
    </r>
  </si>
  <si>
    <t xml:space="preserve">a = </t>
  </si>
  <si>
    <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</t>
    </r>
  </si>
  <si>
    <r>
      <t>z</t>
    </r>
    <r>
      <rPr>
        <i/>
        <vertAlign val="subscript"/>
        <sz val="12"/>
        <rFont val="Symbol"/>
        <family val="1"/>
      </rPr>
      <t>a</t>
    </r>
    <r>
      <rPr>
        <i/>
        <sz val="12"/>
        <rFont val="Times New Roman"/>
        <family val="1"/>
      </rPr>
      <t xml:space="preserve"> = </t>
    </r>
  </si>
  <si>
    <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</si>
  <si>
    <r>
      <t xml:space="preserve">for the value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, and for the sample size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. </t>
    </r>
  </si>
  <si>
    <r>
      <t xml:space="preserve">The power of the test will be evaluated for various values of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.</t>
    </r>
  </si>
  <si>
    <t xml:space="preserve">Enter values for the desired type I error probability, </t>
  </si>
  <si>
    <r>
      <t>n</t>
    </r>
    <r>
      <rPr>
        <sz val="12"/>
        <rFont val="Times New Roman"/>
        <family val="1"/>
      </rPr>
      <t xml:space="preserve"> = </t>
    </r>
  </si>
  <si>
    <r>
      <t>p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= </t>
    </r>
  </si>
  <si>
    <t>Boundary of rejection region:</t>
  </si>
  <si>
    <r>
      <t>p</t>
    </r>
    <r>
      <rPr>
        <vertAlign val="subscript"/>
        <sz val="12"/>
        <rFont val="Times New Roman"/>
        <family val="1"/>
      </rPr>
      <t>1</t>
    </r>
    <r>
      <rPr>
        <i/>
        <sz val="12"/>
        <rFont val="Times New Roman"/>
        <family val="1"/>
      </rPr>
      <t xml:space="preserve"> - 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</t>
    </r>
  </si>
  <si>
    <t>Power</t>
  </si>
  <si>
    <t>z</t>
  </si>
  <si>
    <r>
      <t xml:space="preserve">for the value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, and for the true population proportion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. </t>
    </r>
  </si>
  <si>
    <r>
      <t xml:space="preserve">The power of the test will be evaluated for various values of sample size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>.</t>
    </r>
  </si>
  <si>
    <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</t>
    </r>
  </si>
  <si>
    <t>n</t>
  </si>
  <si>
    <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-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 </t>
    </r>
  </si>
  <si>
    <r>
      <t xml:space="preserve">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 </t>
    </r>
  </si>
  <si>
    <t xml:space="preserve">n = </t>
  </si>
  <si>
    <r>
      <t xml:space="preserve">Try a value of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: 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</si>
</sst>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  <numFmt numFmtId="166" formatCode="0.000"/>
  </numFmts>
  <fonts count="2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ScriptC"/>
      <family val="0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i/>
      <sz val="12"/>
      <name val="Symbol"/>
      <family val="1"/>
    </font>
    <font>
      <i/>
      <vertAlign val="subscript"/>
      <sz val="12"/>
      <name val="Symbol"/>
      <family val="1"/>
    </font>
    <font>
      <sz val="12"/>
      <name val="Symbol"/>
      <family val="1"/>
    </font>
    <font>
      <sz val="15.5"/>
      <name val="Times New Roman"/>
      <family val="1"/>
    </font>
    <font>
      <sz val="17.5"/>
      <name val="Times New Roman"/>
      <family val="1"/>
    </font>
    <font>
      <b/>
      <sz val="22.25"/>
      <name val="Symbol"/>
      <family val="1"/>
    </font>
    <font>
      <b/>
      <sz val="16"/>
      <name val="Times New Roman"/>
      <family val="1"/>
    </font>
    <font>
      <sz val="21.25"/>
      <name val="Times New Roman"/>
      <family val="0"/>
    </font>
    <font>
      <sz val="22.25"/>
      <name val="Times New Roman"/>
      <family val="0"/>
    </font>
    <font>
      <b/>
      <sz val="15.5"/>
      <name val="Times New Roman"/>
      <family val="1"/>
    </font>
    <font>
      <b/>
      <i/>
      <sz val="15.5"/>
      <name val="Times New Roman"/>
      <family val="1"/>
    </font>
    <font>
      <b/>
      <sz val="12.75"/>
      <name val="Times New Roman"/>
      <family val="1"/>
    </font>
    <font>
      <i/>
      <sz val="12.75"/>
      <name val="Times New Roman"/>
      <family val="1"/>
    </font>
    <font>
      <b/>
      <vertAlign val="subscript"/>
      <sz val="12.75"/>
      <name val="Times New Roman"/>
      <family val="1"/>
    </font>
    <font>
      <b/>
      <sz val="12.75"/>
      <name val="Symbol"/>
      <family val="1"/>
    </font>
    <font>
      <sz val="9.7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1" fillId="3" borderId="2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2" fontId="1" fillId="3" borderId="2" xfId="0" applyNumberFormat="1" applyFont="1" applyFill="1" applyBorder="1" applyAlignment="1" applyProtection="1">
      <alignment horizontal="left"/>
      <protection locked="0"/>
    </xf>
    <xf numFmtId="0" fontId="1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166" fontId="1" fillId="4" borderId="5" xfId="0" applyNumberFormat="1" applyFont="1" applyFill="1" applyBorder="1" applyAlignment="1">
      <alignment/>
    </xf>
    <xf numFmtId="166" fontId="1" fillId="4" borderId="6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5" borderId="13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Power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05"/>
          <c:w val="0.936"/>
          <c:h val="0.8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 varies'!$B$21</c:f>
              <c:strCache>
                <c:ptCount val="1"/>
                <c:pt idx="0">
                  <c:v>Power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'p varies'!$A$22:$A$42</c:f>
              <c:numCache>
                <c:ptCount val="21"/>
                <c:pt idx="0">
                  <c:v>0.501</c:v>
                </c:pt>
                <c:pt idx="1">
                  <c:v>0.505</c:v>
                </c:pt>
                <c:pt idx="2">
                  <c:v>0.51</c:v>
                </c:pt>
                <c:pt idx="3">
                  <c:v>0.52</c:v>
                </c:pt>
                <c:pt idx="4">
                  <c:v>0.53</c:v>
                </c:pt>
                <c:pt idx="5">
                  <c:v>0.54</c:v>
                </c:pt>
                <c:pt idx="6">
                  <c:v>0.55</c:v>
                </c:pt>
                <c:pt idx="7">
                  <c:v>0.56</c:v>
                </c:pt>
                <c:pt idx="8">
                  <c:v>0.5700000000000001</c:v>
                </c:pt>
                <c:pt idx="9">
                  <c:v>0.58</c:v>
                </c:pt>
                <c:pt idx="10">
                  <c:v>0.59</c:v>
                </c:pt>
                <c:pt idx="11">
                  <c:v>0.6</c:v>
                </c:pt>
                <c:pt idx="12">
                  <c:v>0.625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0.99</c:v>
                </c:pt>
              </c:numCache>
            </c:numRef>
          </c:xVal>
          <c:yVal>
            <c:numRef>
              <c:f>'p varies'!$B$22:$B$42</c:f>
              <c:numCache>
                <c:ptCount val="21"/>
                <c:pt idx="0">
                  <c:v>0.052096529300342365</c:v>
                </c:pt>
                <c:pt idx="1">
                  <c:v>0.061181492136890725</c:v>
                </c:pt>
                <c:pt idx="2">
                  <c:v>0.07420890580890682</c:v>
                </c:pt>
                <c:pt idx="3">
                  <c:v>0.10640960492414453</c:v>
                </c:pt>
                <c:pt idx="4">
                  <c:v>0.14760988022441923</c:v>
                </c:pt>
                <c:pt idx="5">
                  <c:v>0.1983386867016299</c:v>
                </c:pt>
                <c:pt idx="6">
                  <c:v>0.2584593995907718</c:v>
                </c:pt>
                <c:pt idx="7">
                  <c:v>0.3270435503527608</c:v>
                </c:pt>
                <c:pt idx="8">
                  <c:v>0.40234226536795403</c:v>
                </c:pt>
                <c:pt idx="9">
                  <c:v>0.48187869094768665</c:v>
                </c:pt>
                <c:pt idx="10">
                  <c:v>0.5626622714721329</c:v>
                </c:pt>
                <c:pt idx="11">
                  <c:v>0.6414994872716349</c:v>
                </c:pt>
                <c:pt idx="12">
                  <c:v>0.8114335599376881</c:v>
                </c:pt>
                <c:pt idx="13">
                  <c:v>0.9222804638262776</c:v>
                </c:pt>
                <c:pt idx="14">
                  <c:v>0.9949103071690582</c:v>
                </c:pt>
                <c:pt idx="15">
                  <c:v>0.9999465098884293</c:v>
                </c:pt>
                <c:pt idx="16">
                  <c:v>0.9999999739415804</c:v>
                </c:pt>
                <c:pt idx="17">
                  <c:v>0.9999999999999678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yVal>
          <c:smooth val="1"/>
        </c:ser>
        <c:axId val="29284590"/>
        <c:axId val="62234719"/>
      </c:scatterChart>
      <c:valAx>
        <c:axId val="2928459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/>
                  <a:t>  </a:t>
                </a:r>
                <a:r>
                  <a:rPr lang="en-US" cap="none" sz="1275" b="0" i="1" u="none" baseline="0"/>
                  <a:t>p</a:t>
                </a:r>
                <a:r>
                  <a:rPr lang="en-US" cap="none" sz="1275" b="1" i="0" u="none" baseline="-25000"/>
                  <a:t>1</a:t>
                </a:r>
                <a:r>
                  <a:rPr lang="en-US" cap="none" sz="1275" b="1" i="0" u="none" baseline="0"/>
                  <a:t>  </a:t>
                </a:r>
              </a:p>
            </c:rich>
          </c:tx>
          <c:layout>
            <c:manualLayout>
              <c:xMode val="factor"/>
              <c:yMode val="factor"/>
              <c:x val="0.0005"/>
              <c:y val="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2234719"/>
        <c:crosses val="autoZero"/>
        <c:crossBetween val="midCat"/>
        <c:dispUnits/>
        <c:majorUnit val="0.1"/>
      </c:valAx>
      <c:valAx>
        <c:axId val="62234719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/>
                  <a:t>  1 - b  </a:t>
                </a:r>
              </a:p>
            </c:rich>
          </c:tx>
          <c:layout>
            <c:manualLayout>
              <c:xMode val="factor"/>
              <c:yMode val="factor"/>
              <c:x val="0.004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928459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/>
          </a:pPr>
        </a:p>
      </c:txPr>
    </c:title>
    <c:plotArea>
      <c:layout>
        <c:manualLayout>
          <c:xMode val="edge"/>
          <c:yMode val="edge"/>
          <c:x val="0.049"/>
          <c:y val="0.0755"/>
          <c:w val="0.93575"/>
          <c:h val="0.84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 varies'!$B$21</c:f>
              <c:strCache>
                <c:ptCount val="1"/>
                <c:pt idx="0">
                  <c:v>Power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 varies'!$A$22:$A$40</c:f>
              <c:numCache>
                <c:ptCount val="19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60</c:v>
                </c:pt>
                <c:pt idx="11">
                  <c:v>70</c:v>
                </c:pt>
                <c:pt idx="12">
                  <c:v>80</c:v>
                </c:pt>
                <c:pt idx="13">
                  <c:v>90</c:v>
                </c:pt>
                <c:pt idx="14">
                  <c:v>100</c:v>
                </c:pt>
                <c:pt idx="15">
                  <c:v>200</c:v>
                </c:pt>
                <c:pt idx="16">
                  <c:v>300</c:v>
                </c:pt>
                <c:pt idx="17">
                  <c:v>400</c:v>
                </c:pt>
                <c:pt idx="18">
                  <c:v>500</c:v>
                </c:pt>
              </c:numCache>
            </c:numRef>
          </c:xVal>
          <c:yVal>
            <c:numRef>
              <c:f>'n varies'!$B$22:$B$40</c:f>
              <c:numCache>
                <c:ptCount val="19"/>
                <c:pt idx="0">
                  <c:v>0.07658740035609424</c:v>
                </c:pt>
                <c:pt idx="1">
                  <c:v>0.09088594329180055</c:v>
                </c:pt>
                <c:pt idx="2">
                  <c:v>0.1031346438484837</c:v>
                </c:pt>
                <c:pt idx="3">
                  <c:v>0.11435789532069263</c:v>
                </c:pt>
                <c:pt idx="4">
                  <c:v>0.12494405618358717</c:v>
                </c:pt>
                <c:pt idx="5">
                  <c:v>0.13508780994426517</c:v>
                </c:pt>
                <c:pt idx="6">
                  <c:v>0.14490199554250138</c:v>
                </c:pt>
                <c:pt idx="7">
                  <c:v>0.15445820376768338</c:v>
                </c:pt>
                <c:pt idx="8">
                  <c:v>0.16380475565704744</c:v>
                </c:pt>
                <c:pt idx="9">
                  <c:v>0.1729757653265287</c:v>
                </c:pt>
                <c:pt idx="10">
                  <c:v>0.19088459470955632</c:v>
                </c:pt>
                <c:pt idx="11">
                  <c:v>0.20831975716468776</c:v>
                </c:pt>
                <c:pt idx="12">
                  <c:v>0.22536248379695512</c:v>
                </c:pt>
                <c:pt idx="13">
                  <c:v>0.24206436348138616</c:v>
                </c:pt>
                <c:pt idx="14">
                  <c:v>0.2584593995907719</c:v>
                </c:pt>
                <c:pt idx="15">
                  <c:v>0.408345906991891</c:v>
                </c:pt>
                <c:pt idx="16">
                  <c:v>0.5349171901716024</c:v>
                </c:pt>
                <c:pt idx="17">
                  <c:v>0.6394299667195584</c:v>
                </c:pt>
                <c:pt idx="18">
                  <c:v>0.7238084091179727</c:v>
                </c:pt>
              </c:numCache>
            </c:numRef>
          </c:yVal>
          <c:smooth val="0"/>
        </c:ser>
        <c:axId val="23241560"/>
        <c:axId val="7847449"/>
      </c:scatterChart>
      <c:valAx>
        <c:axId val="23241560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Sample size </a:t>
                </a:r>
                <a:r>
                  <a:rPr lang="en-US" cap="none" sz="1550" b="1" i="1" u="none" baseline="0"/>
                  <a:t>n</a:t>
                </a:r>
              </a:p>
            </c:rich>
          </c:tx>
          <c:layout>
            <c:manualLayout>
              <c:xMode val="factor"/>
              <c:yMode val="factor"/>
              <c:x val="0.004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/>
            </a:pPr>
          </a:p>
        </c:txPr>
        <c:crossAx val="7847449"/>
        <c:crosses val="autoZero"/>
        <c:crossBetween val="midCat"/>
        <c:dispUnits/>
        <c:majorUnit val="100"/>
      </c:valAx>
      <c:valAx>
        <c:axId val="784744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25" b="1" i="0" u="none" baseline="0"/>
                  <a:t>1 - b 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/>
            </a:pPr>
          </a:p>
        </c:txPr>
        <c:crossAx val="2324156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9</xdr:col>
      <xdr:colOff>666750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23825" y="85725"/>
        <a:ext cx="69723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8</xdr:col>
      <xdr:colOff>666750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66675" y="57150"/>
        <a:ext cx="63150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45"/>
  <sheetViews>
    <sheetView tabSelected="1" workbookViewId="0" topLeftCell="A15">
      <selection activeCell="B19" sqref="B19"/>
    </sheetView>
  </sheetViews>
  <sheetFormatPr defaultColWidth="9.140625" defaultRowHeight="12.75"/>
  <cols>
    <col min="1" max="16384" width="10.7109375" style="1" customWidth="1"/>
  </cols>
  <sheetData>
    <row r="1" ht="18.75">
      <c r="A1" s="1" t="s">
        <v>3</v>
      </c>
    </row>
    <row r="2" ht="15.75">
      <c r="A2" s="1" t="s">
        <v>0</v>
      </c>
    </row>
    <row r="4" ht="18.75">
      <c r="A4" s="1" t="s">
        <v>2</v>
      </c>
    </row>
    <row r="6" ht="15.75">
      <c r="A6" s="1" t="s">
        <v>1</v>
      </c>
    </row>
    <row r="8" ht="18.75">
      <c r="A8" s="1" t="s">
        <v>4</v>
      </c>
    </row>
    <row r="9" ht="21.75">
      <c r="A9" s="1" t="s">
        <v>5</v>
      </c>
    </row>
    <row r="15" ht="15.75">
      <c r="A15" s="1" t="s">
        <v>12</v>
      </c>
    </row>
    <row r="16" ht="18.75">
      <c r="A16" s="1" t="s">
        <v>10</v>
      </c>
    </row>
    <row r="17" ht="18.75">
      <c r="A17" s="1" t="s">
        <v>11</v>
      </c>
    </row>
    <row r="19" spans="1:8" ht="18.75">
      <c r="A19" s="3" t="s">
        <v>6</v>
      </c>
      <c r="B19" s="9">
        <v>0.05</v>
      </c>
      <c r="D19" s="4" t="s">
        <v>7</v>
      </c>
      <c r="E19" s="5">
        <v>0.5</v>
      </c>
      <c r="G19" s="4" t="s">
        <v>13</v>
      </c>
      <c r="H19" s="5">
        <v>100</v>
      </c>
    </row>
    <row r="21" spans="1:8" ht="19.5" thickBot="1">
      <c r="A21" s="7" t="s">
        <v>9</v>
      </c>
      <c r="B21" s="10" t="s">
        <v>17</v>
      </c>
      <c r="D21" s="6" t="s">
        <v>18</v>
      </c>
      <c r="E21" s="6" t="s">
        <v>16</v>
      </c>
      <c r="G21" s="2" t="s">
        <v>8</v>
      </c>
      <c r="H21" s="1">
        <f>-NORMSINV(B19)</f>
        <v>1.6448536269514742</v>
      </c>
    </row>
    <row r="22" spans="1:8" ht="15.75">
      <c r="A22" s="8">
        <f>IF($E$19+$E22&lt;1,$E$19+$E22,"")</f>
        <v>0.501</v>
      </c>
      <c r="B22" s="13">
        <f>IF(A22="","",NORMSDIST(D22))</f>
        <v>0.052096529300342365</v>
      </c>
      <c r="D22" s="1">
        <f>IF($A22="","",($A22-$H$23)/SQRT($A22*(1-$A22)/$H$19))</f>
        <v>-1.6248568766684774</v>
      </c>
      <c r="E22" s="12">
        <v>0.001</v>
      </c>
      <c r="F22" s="15"/>
      <c r="G22" s="16"/>
      <c r="H22" s="17" t="s">
        <v>15</v>
      </c>
    </row>
    <row r="23" spans="1:8" ht="18.75">
      <c r="A23" s="8">
        <f aca="true" t="shared" si="0" ref="A23:A40">IF($E$19+$E23&lt;1,$E$19+$E23,"")</f>
        <v>0.505</v>
      </c>
      <c r="B23" s="14">
        <f aca="true" t="shared" si="1" ref="B23:B33">IF(A23="","",NORMSDIST(D23))</f>
        <v>0.061181492136890725</v>
      </c>
      <c r="D23" s="1">
        <f aca="true" t="shared" si="2" ref="D23:D42">IF($A23="","",($A23-$H$23)/SQRT($A23*(1-$A23)/$H$19))</f>
        <v>-1.5449308754265059</v>
      </c>
      <c r="E23" s="12">
        <v>0.005</v>
      </c>
      <c r="F23" s="18"/>
      <c r="G23" s="19" t="s">
        <v>14</v>
      </c>
      <c r="H23" s="20">
        <f>E19+H21*SQRT(E19*(1-E19)/H19)</f>
        <v>0.5822426813475737</v>
      </c>
    </row>
    <row r="24" spans="1:5" ht="15.75">
      <c r="A24" s="8">
        <f t="shared" si="0"/>
        <v>0.51</v>
      </c>
      <c r="B24" s="14">
        <f t="shared" si="1"/>
        <v>0.07420890580890682</v>
      </c>
      <c r="D24" s="1">
        <f t="shared" si="2"/>
        <v>-1.4451426843969895</v>
      </c>
      <c r="E24" s="12">
        <v>0.01</v>
      </c>
    </row>
    <row r="25" spans="1:5" ht="15.75">
      <c r="A25" s="8">
        <f t="shared" si="0"/>
        <v>0.52</v>
      </c>
      <c r="B25" s="14">
        <f t="shared" si="1"/>
        <v>0.10640960492414453</v>
      </c>
      <c r="D25" s="1">
        <f t="shared" si="2"/>
        <v>-1.2458507065081639</v>
      </c>
      <c r="E25" s="12">
        <v>0.02</v>
      </c>
    </row>
    <row r="26" spans="1:5" ht="15.75">
      <c r="A26" s="8">
        <f t="shared" si="0"/>
        <v>0.53</v>
      </c>
      <c r="B26" s="14">
        <f t="shared" si="1"/>
        <v>0.14760988022441923</v>
      </c>
      <c r="D26" s="1">
        <f t="shared" si="2"/>
        <v>-1.0467394567507227</v>
      </c>
      <c r="E26" s="12">
        <v>0.03</v>
      </c>
    </row>
    <row r="27" spans="1:5" ht="15.75">
      <c r="A27" s="8">
        <f t="shared" si="0"/>
        <v>0.54</v>
      </c>
      <c r="B27" s="14">
        <f t="shared" si="1"/>
        <v>0.1983386867016299</v>
      </c>
      <c r="D27" s="1">
        <f t="shared" si="2"/>
        <v>-0.8475702051096616</v>
      </c>
      <c r="E27" s="12">
        <v>0.04</v>
      </c>
    </row>
    <row r="28" spans="1:5" ht="15.75">
      <c r="A28" s="8">
        <f t="shared" si="0"/>
        <v>0.55</v>
      </c>
      <c r="B28" s="14">
        <f t="shared" si="1"/>
        <v>0.2584593995907718</v>
      </c>
      <c r="D28" s="1">
        <f t="shared" si="2"/>
        <v>-0.6481022803932882</v>
      </c>
      <c r="E28" s="12">
        <v>0.05</v>
      </c>
    </row>
    <row r="29" spans="1:5" ht="15.75">
      <c r="A29" s="8">
        <f t="shared" si="0"/>
        <v>0.56</v>
      </c>
      <c r="B29" s="14">
        <f t="shared" si="1"/>
        <v>0.3270435503527608</v>
      </c>
      <c r="D29" s="1">
        <f t="shared" si="2"/>
        <v>-0.44809158528434656</v>
      </c>
      <c r="E29" s="12">
        <v>0.06</v>
      </c>
    </row>
    <row r="30" spans="1:5" ht="15.75">
      <c r="A30" s="8">
        <f t="shared" si="0"/>
        <v>0.5700000000000001</v>
      </c>
      <c r="B30" s="14">
        <f t="shared" si="1"/>
        <v>0.40234226536795403</v>
      </c>
      <c r="D30" s="1">
        <f t="shared" si="2"/>
        <v>-0.24728905230299625</v>
      </c>
      <c r="E30" s="12">
        <v>0.07</v>
      </c>
    </row>
    <row r="31" spans="1:5" ht="15.75">
      <c r="A31" s="8">
        <f t="shared" si="0"/>
        <v>0.58</v>
      </c>
      <c r="B31" s="14">
        <f t="shared" si="1"/>
        <v>0.48187869094768665</v>
      </c>
      <c r="D31" s="1">
        <f t="shared" si="2"/>
        <v>-0.04543901715791419</v>
      </c>
      <c r="E31" s="12">
        <v>0.08</v>
      </c>
    </row>
    <row r="32" spans="1:5" ht="15.75">
      <c r="A32" s="8">
        <f t="shared" si="0"/>
        <v>0.59</v>
      </c>
      <c r="B32" s="14">
        <f t="shared" si="1"/>
        <v>0.5626622714721329</v>
      </c>
      <c r="D32" s="1">
        <f t="shared" si="2"/>
        <v>0.1577225163907645</v>
      </c>
      <c r="E32" s="12">
        <v>0.09</v>
      </c>
    </row>
    <row r="33" spans="1:5" ht="15.75">
      <c r="A33" s="8">
        <f t="shared" si="0"/>
        <v>0.6</v>
      </c>
      <c r="B33" s="14">
        <f t="shared" si="1"/>
        <v>0.6414994872716349</v>
      </c>
      <c r="D33" s="1">
        <f t="shared" si="2"/>
        <v>0.3624697491537542</v>
      </c>
      <c r="E33" s="12">
        <v>0.1</v>
      </c>
    </row>
    <row r="34" spans="1:5" ht="15.75">
      <c r="A34" s="8">
        <f t="shared" si="0"/>
        <v>0.625</v>
      </c>
      <c r="B34" s="14">
        <f aca="true" t="shared" si="3" ref="B34:B40">IF(A34="","",NORMSDIST(D34))</f>
        <v>0.8114335599376881</v>
      </c>
      <c r="D34" s="1">
        <f t="shared" si="2"/>
        <v>0.8831913763697636</v>
      </c>
      <c r="E34" s="1">
        <v>0.125</v>
      </c>
    </row>
    <row r="35" spans="1:5" ht="15.75">
      <c r="A35" s="8">
        <f t="shared" si="0"/>
        <v>0.65</v>
      </c>
      <c r="B35" s="14">
        <f t="shared" si="3"/>
        <v>0.9222804638262776</v>
      </c>
      <c r="D35" s="1">
        <f t="shared" si="2"/>
        <v>1.4205793944054739</v>
      </c>
      <c r="E35" s="12">
        <v>0.15</v>
      </c>
    </row>
    <row r="36" spans="1:5" ht="15.75">
      <c r="A36" s="8">
        <f t="shared" si="0"/>
        <v>0.7</v>
      </c>
      <c r="B36" s="14">
        <f t="shared" si="3"/>
        <v>0.9949103071690582</v>
      </c>
      <c r="D36" s="1">
        <f t="shared" si="2"/>
        <v>2.569675363617992</v>
      </c>
      <c r="E36" s="12">
        <v>0.2</v>
      </c>
    </row>
    <row r="37" spans="1:5" ht="15.75">
      <c r="A37" s="8">
        <f t="shared" si="0"/>
        <v>0.75</v>
      </c>
      <c r="B37" s="14">
        <f t="shared" si="3"/>
        <v>0.9999465098884293</v>
      </c>
      <c r="D37" s="1">
        <f t="shared" si="2"/>
        <v>3.8741893233003255</v>
      </c>
      <c r="E37" s="12">
        <v>0.25</v>
      </c>
    </row>
    <row r="38" spans="1:5" ht="15.75">
      <c r="A38" s="8">
        <f t="shared" si="0"/>
        <v>0.8</v>
      </c>
      <c r="B38" s="14">
        <f t="shared" si="3"/>
        <v>0.9999999739415804</v>
      </c>
      <c r="D38" s="1">
        <f t="shared" si="2"/>
        <v>5.4439329663106575</v>
      </c>
      <c r="E38" s="12">
        <v>0.3</v>
      </c>
    </row>
    <row r="39" spans="1:5" ht="15.75">
      <c r="A39" s="8">
        <f t="shared" si="0"/>
        <v>0.85</v>
      </c>
      <c r="B39" s="14">
        <f t="shared" si="3"/>
        <v>0.9999999999999678</v>
      </c>
      <c r="D39" s="1">
        <f t="shared" si="2"/>
        <v>7.49870481323468</v>
      </c>
      <c r="E39" s="12">
        <v>0.35</v>
      </c>
    </row>
    <row r="40" spans="1:5" ht="15.75">
      <c r="A40" s="8">
        <f t="shared" si="0"/>
        <v>0.9</v>
      </c>
      <c r="B40" s="14">
        <f t="shared" si="3"/>
        <v>1</v>
      </c>
      <c r="D40" s="1">
        <f t="shared" si="2"/>
        <v>10.591910621747543</v>
      </c>
      <c r="E40" s="12">
        <v>0.4</v>
      </c>
    </row>
    <row r="41" spans="1:5" ht="15.75">
      <c r="A41" s="8">
        <v>0.95</v>
      </c>
      <c r="B41" s="14">
        <f>IF(A41="","",NORMSDIST(D41))</f>
        <v>1</v>
      </c>
      <c r="D41" s="1">
        <f t="shared" si="2"/>
        <v>16.873863028983273</v>
      </c>
      <c r="E41" s="12"/>
    </row>
    <row r="42" spans="1:5" ht="15.75">
      <c r="A42" s="8">
        <v>0.99</v>
      </c>
      <c r="B42" s="14">
        <f>IF(A42="","",NORMSDIST(D42))</f>
        <v>1</v>
      </c>
      <c r="D42" s="1">
        <f t="shared" si="2"/>
        <v>40.98115246943886</v>
      </c>
      <c r="E42" s="12"/>
    </row>
    <row r="43" ht="15.75">
      <c r="B43" s="12"/>
    </row>
    <row r="44" ht="15.75">
      <c r="B44" s="12"/>
    </row>
    <row r="45" ht="15.75">
      <c r="B45" s="12"/>
    </row>
  </sheetData>
  <sheetProtection sheet="1" objects="1" scenarios="1"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5" r:id="rId5"/>
  <headerFooter alignWithMargins="0">
    <oddHeader>&amp;L&amp;"Times New Roman,Bold"&amp;12ENGI 3423&amp;C&amp;"Times New Roman,Bold"&amp;12 Sample Proportions&amp;R&amp;"Lincoln,Regular"&amp;16Dr. G.H. George</oddHeader>
    <oddFooter>&amp;L&amp;"Times New Roman,Regular"&amp;12&amp;F - &amp;A&amp;C&amp;"Times New Roman,Regular"&amp;12 &amp;R&amp;"Times New Roman,Regular"&amp;12&amp;D  &amp;T</oddFooter>
  </headerFooter>
  <legacyDrawing r:id="rId4"/>
  <oleObjects>
    <oleObject progId="Equation.DSMT4" shapeId="632989" r:id="rId1"/>
    <oleObject progId="Equation.DSMT4" shapeId="661817" r:id="rId2"/>
    <oleObject progId="Equation.DSMT4" shapeId="616268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6:I26"/>
  <sheetViews>
    <sheetView workbookViewId="0" topLeftCell="A1">
      <selection activeCell="A1" sqref="A1"/>
    </sheetView>
  </sheetViews>
  <sheetFormatPr defaultColWidth="9.140625" defaultRowHeight="12.75"/>
  <cols>
    <col min="1" max="16384" width="10.7109375" style="1" customWidth="1"/>
  </cols>
  <sheetData>
    <row r="26" spans="2:9" ht="18.75">
      <c r="B26" s="3" t="s">
        <v>6</v>
      </c>
      <c r="C26" s="9">
        <f>'p varies'!$B$19</f>
        <v>0.05</v>
      </c>
      <c r="E26" s="4" t="s">
        <v>7</v>
      </c>
      <c r="F26" s="5">
        <f>'p varies'!$E$19</f>
        <v>0.5</v>
      </c>
      <c r="H26" s="4" t="s">
        <v>25</v>
      </c>
      <c r="I26" s="5">
        <f>'p varies'!$H$19</f>
        <v>100</v>
      </c>
    </row>
  </sheetData>
  <sheetProtection sheet="1" objects="1" scenarios="1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2"/>
  <headerFooter alignWithMargins="0">
    <oddHeader>&amp;L&amp;"Times New Roman,Bold"&amp;12ENGI 3423&amp;C&amp;"Times New Roman,Bold"&amp;12Sample Proportions &amp;R&amp;"Lincoln,Regular"&amp;16Dr. G.H. George</oddHeader>
    <oddFooter>&amp;L&amp;"Times New Roman,Regular"&amp;12&amp;F - &amp;A&amp;C&amp;"Times New Roman,Regular"&amp;12 &amp;R&amp;"Times New Roman,Regular"&amp;12&amp;D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5"/>
  <sheetViews>
    <sheetView workbookViewId="0" topLeftCell="A15">
      <pane ySplit="7" topLeftCell="BM28" activePane="bottomLeft" state="frozen"/>
      <selection pane="topLeft" activeCell="A15" sqref="A15"/>
      <selection pane="bottomLeft" activeCell="B19" sqref="B19"/>
    </sheetView>
  </sheetViews>
  <sheetFormatPr defaultColWidth="9.140625" defaultRowHeight="12.75"/>
  <cols>
    <col min="1" max="16384" width="10.7109375" style="1" customWidth="1"/>
  </cols>
  <sheetData>
    <row r="1" ht="18.75">
      <c r="A1" s="1" t="s">
        <v>3</v>
      </c>
    </row>
    <row r="2" ht="15.75">
      <c r="A2" s="1" t="s">
        <v>0</v>
      </c>
    </row>
    <row r="4" ht="18.75">
      <c r="A4" s="1" t="s">
        <v>2</v>
      </c>
    </row>
    <row r="6" ht="15.75">
      <c r="A6" s="1" t="s">
        <v>1</v>
      </c>
    </row>
    <row r="8" ht="18.75">
      <c r="A8" s="1" t="s">
        <v>4</v>
      </c>
    </row>
    <row r="9" ht="21.75">
      <c r="A9" s="1" t="s">
        <v>5</v>
      </c>
    </row>
    <row r="15" ht="15.75">
      <c r="A15" s="1" t="s">
        <v>12</v>
      </c>
    </row>
    <row r="16" ht="18.75">
      <c r="A16" s="1" t="s">
        <v>19</v>
      </c>
    </row>
    <row r="17" ht="15.75">
      <c r="A17" s="1" t="s">
        <v>20</v>
      </c>
    </row>
    <row r="19" spans="1:8" ht="18.75">
      <c r="A19" s="3" t="s">
        <v>6</v>
      </c>
      <c r="B19" s="9">
        <v>0.05</v>
      </c>
      <c r="D19" s="4" t="s">
        <v>7</v>
      </c>
      <c r="E19" s="5">
        <v>0.5</v>
      </c>
      <c r="G19" s="4" t="s">
        <v>21</v>
      </c>
      <c r="H19" s="5">
        <v>0.55</v>
      </c>
    </row>
    <row r="21" spans="1:8" ht="19.5" thickBot="1">
      <c r="A21" s="7" t="s">
        <v>22</v>
      </c>
      <c r="B21" s="10" t="s">
        <v>17</v>
      </c>
      <c r="C21" s="11" t="s">
        <v>24</v>
      </c>
      <c r="D21" s="6" t="s">
        <v>23</v>
      </c>
      <c r="E21" s="6" t="s">
        <v>18</v>
      </c>
      <c r="G21" s="2" t="s">
        <v>8</v>
      </c>
      <c r="H21" s="1">
        <f>-NORMSINV($B$19)</f>
        <v>1.6448536269514742</v>
      </c>
    </row>
    <row r="22" spans="1:7" ht="15.75">
      <c r="A22" s="8">
        <v>5</v>
      </c>
      <c r="B22" s="14">
        <f>NORMSDIST($E22)</f>
        <v>0.07658740035609424</v>
      </c>
      <c r="C22" s="12">
        <f>$E$19+$H$21*$H$23/SQRT($A22)</f>
        <v>0.8678004522900576</v>
      </c>
      <c r="D22" s="12">
        <f>$H$19-$C22</f>
        <v>-0.3178004522900576</v>
      </c>
      <c r="E22" s="1">
        <f>$D22*SQRT($A22)/$H$25</f>
        <v>-1.4284068081647532</v>
      </c>
      <c r="G22" s="2"/>
    </row>
    <row r="23" spans="1:8" ht="15.75">
      <c r="A23" s="8">
        <f>A22+5</f>
        <v>10</v>
      </c>
      <c r="B23" s="14">
        <f aca="true" t="shared" si="0" ref="B23:B44">NORMSDIST($E23)</f>
        <v>0.09088594329180055</v>
      </c>
      <c r="C23" s="12">
        <f aca="true" t="shared" si="1" ref="C23:C44">$E$19+$H$21*$H$23/SQRT($A23)</f>
        <v>0.760074193937779</v>
      </c>
      <c r="D23" s="12">
        <f aca="true" t="shared" si="2" ref="D23:D44">$H$19-$C23</f>
        <v>-0.21007419393777893</v>
      </c>
      <c r="E23" s="1">
        <f aca="true" t="shared" si="3" ref="E23:E44">$D23*SQRT($A23)/$H$25</f>
        <v>-1.3353192325706362</v>
      </c>
      <c r="H23" s="1">
        <f>SQRT($E$19*(1-$E$19))</f>
        <v>0.5</v>
      </c>
    </row>
    <row r="24" spans="1:5" ht="15.75">
      <c r="A24" s="8">
        <f aca="true" t="shared" si="4" ref="A24:A31">A23+5</f>
        <v>15</v>
      </c>
      <c r="B24" s="14">
        <f t="shared" si="0"/>
        <v>0.1031346438484837</v>
      </c>
      <c r="C24" s="12">
        <f t="shared" si="1"/>
        <v>0.7123496901377309</v>
      </c>
      <c r="D24" s="12">
        <f t="shared" si="2"/>
        <v>-0.16234969013773082</v>
      </c>
      <c r="E24" s="1">
        <f t="shared" si="3"/>
        <v>-1.2638906235717386</v>
      </c>
    </row>
    <row r="25" spans="1:8" ht="15.75">
      <c r="A25" s="8">
        <f t="shared" si="4"/>
        <v>20</v>
      </c>
      <c r="B25" s="14">
        <f t="shared" si="0"/>
        <v>0.11435789532069263</v>
      </c>
      <c r="C25" s="12">
        <f t="shared" si="1"/>
        <v>0.6839002261450289</v>
      </c>
      <c r="D25" s="12">
        <f t="shared" si="2"/>
        <v>-0.13390022614502883</v>
      </c>
      <c r="E25" s="1">
        <f t="shared" si="3"/>
        <v>-1.203673520677006</v>
      </c>
      <c r="H25" s="1">
        <f>SQRT($H$19*(1-$H$19))</f>
        <v>0.49749371855331</v>
      </c>
    </row>
    <row r="26" spans="1:5" ht="15.75">
      <c r="A26" s="8">
        <f t="shared" si="4"/>
        <v>25</v>
      </c>
      <c r="B26" s="14">
        <f t="shared" si="0"/>
        <v>0.12494405618358717</v>
      </c>
      <c r="C26" s="12">
        <f t="shared" si="1"/>
        <v>0.6644853626951475</v>
      </c>
      <c r="D26" s="12">
        <f t="shared" si="2"/>
        <v>-0.11448536269514742</v>
      </c>
      <c r="E26" s="1">
        <f t="shared" si="3"/>
        <v>-1.1506211880228947</v>
      </c>
    </row>
    <row r="27" spans="1:5" ht="15.75">
      <c r="A27" s="8">
        <f t="shared" si="4"/>
        <v>30</v>
      </c>
      <c r="B27" s="14">
        <f t="shared" si="0"/>
        <v>0.13508780994426517</v>
      </c>
      <c r="C27" s="12">
        <f t="shared" si="1"/>
        <v>0.6501539058792516</v>
      </c>
      <c r="D27" s="12">
        <f t="shared" si="2"/>
        <v>-0.10015390587925155</v>
      </c>
      <c r="E27" s="1">
        <f t="shared" si="3"/>
        <v>-1.1026582130893192</v>
      </c>
    </row>
    <row r="28" spans="1:5" ht="15.75">
      <c r="A28" s="8">
        <f t="shared" si="4"/>
        <v>35</v>
      </c>
      <c r="B28" s="14">
        <f t="shared" si="0"/>
        <v>0.14490199554250138</v>
      </c>
      <c r="C28" s="12">
        <f t="shared" si="1"/>
        <v>0.6390155041223671</v>
      </c>
      <c r="D28" s="12">
        <f t="shared" si="2"/>
        <v>-0.08901550412236703</v>
      </c>
      <c r="E28" s="1">
        <f t="shared" si="3"/>
        <v>-1.0585517056419371</v>
      </c>
    </row>
    <row r="29" spans="1:5" ht="15.75">
      <c r="A29" s="8">
        <f t="shared" si="4"/>
        <v>40</v>
      </c>
      <c r="B29" s="14">
        <f t="shared" si="0"/>
        <v>0.15445820376768338</v>
      </c>
      <c r="C29" s="12">
        <f t="shared" si="1"/>
        <v>0.6300370969688895</v>
      </c>
      <c r="D29" s="12">
        <f t="shared" si="2"/>
        <v>-0.0800370969688895</v>
      </c>
      <c r="E29" s="1">
        <f t="shared" si="3"/>
        <v>-1.0174983694887725</v>
      </c>
    </row>
    <row r="30" spans="1:5" ht="15.75">
      <c r="A30" s="8">
        <f t="shared" si="4"/>
        <v>45</v>
      </c>
      <c r="B30" s="14">
        <f t="shared" si="0"/>
        <v>0.16380475565704744</v>
      </c>
      <c r="C30" s="12">
        <f t="shared" si="1"/>
        <v>0.6226001507633525</v>
      </c>
      <c r="D30" s="12">
        <f t="shared" si="2"/>
        <v>-0.07260015076335247</v>
      </c>
      <c r="E30" s="1">
        <f t="shared" si="3"/>
        <v>-0.9789402331892575</v>
      </c>
    </row>
    <row r="31" spans="1:5" ht="15.75">
      <c r="A31" s="8">
        <f t="shared" si="4"/>
        <v>50</v>
      </c>
      <c r="B31" s="14">
        <f t="shared" si="0"/>
        <v>0.1729757653265287</v>
      </c>
      <c r="C31" s="12">
        <f t="shared" si="1"/>
        <v>0.6163087153676675</v>
      </c>
      <c r="D31" s="12">
        <f t="shared" si="2"/>
        <v>-0.06630871536766747</v>
      </c>
      <c r="E31" s="1">
        <f t="shared" si="3"/>
        <v>-0.9424710411337985</v>
      </c>
    </row>
    <row r="32" spans="1:5" ht="15.75">
      <c r="A32" s="8">
        <v>60</v>
      </c>
      <c r="B32" s="14">
        <f t="shared" si="0"/>
        <v>0.19088459470955632</v>
      </c>
      <c r="C32" s="12">
        <f t="shared" si="1"/>
        <v>0.6061748450688654</v>
      </c>
      <c r="D32" s="12">
        <f t="shared" si="2"/>
        <v>-0.05617484506886539</v>
      </c>
      <c r="E32" s="1">
        <f t="shared" si="3"/>
        <v>-0.8746411514909768</v>
      </c>
    </row>
    <row r="33" spans="1:5" ht="15.75">
      <c r="A33" s="8">
        <v>70</v>
      </c>
      <c r="B33" s="14">
        <f t="shared" si="0"/>
        <v>0.20831975716468776</v>
      </c>
      <c r="C33" s="12">
        <f t="shared" si="1"/>
        <v>0.5982988056549922</v>
      </c>
      <c r="D33" s="12">
        <f t="shared" si="2"/>
        <v>-0.048298805654992116</v>
      </c>
      <c r="E33" s="1">
        <f t="shared" si="3"/>
        <v>-0.8122651304699776</v>
      </c>
    </row>
    <row r="34" spans="1:5" ht="15.75">
      <c r="A34" s="8">
        <v>80</v>
      </c>
      <c r="B34" s="14">
        <f t="shared" si="0"/>
        <v>0.22536248379695512</v>
      </c>
      <c r="C34" s="12">
        <f t="shared" si="1"/>
        <v>0.5919501130725144</v>
      </c>
      <c r="D34" s="12">
        <f t="shared" si="2"/>
        <v>-0.041950113072514394</v>
      </c>
      <c r="E34" s="1">
        <f t="shared" si="3"/>
        <v>-0.7542069457015109</v>
      </c>
    </row>
    <row r="35" spans="1:5" ht="15.75">
      <c r="A35" s="8">
        <v>90</v>
      </c>
      <c r="B35" s="14">
        <f t="shared" si="0"/>
        <v>0.24206436348138616</v>
      </c>
      <c r="C35" s="12">
        <f t="shared" si="1"/>
        <v>0.5866913979792596</v>
      </c>
      <c r="D35" s="12">
        <f t="shared" si="2"/>
        <v>-0.03669139797925958</v>
      </c>
      <c r="E35" s="1">
        <f t="shared" si="3"/>
        <v>-0.6996775064069066</v>
      </c>
    </row>
    <row r="36" spans="1:5" ht="15.75">
      <c r="A36" s="8">
        <v>100</v>
      </c>
      <c r="B36" s="14">
        <f t="shared" si="0"/>
        <v>0.2584593995907719</v>
      </c>
      <c r="C36" s="12">
        <f t="shared" si="1"/>
        <v>0.5822426813475737</v>
      </c>
      <c r="D36" s="12">
        <f t="shared" si="2"/>
        <v>-0.03224268134757369</v>
      </c>
      <c r="E36" s="1">
        <f t="shared" si="3"/>
        <v>-0.6481022803932881</v>
      </c>
    </row>
    <row r="37" spans="1:5" ht="15.75">
      <c r="A37" s="8">
        <v>200</v>
      </c>
      <c r="B37" s="14">
        <f t="shared" si="0"/>
        <v>0.408345906991891</v>
      </c>
      <c r="C37" s="12">
        <f t="shared" si="1"/>
        <v>0.5581543576838337</v>
      </c>
      <c r="D37" s="12">
        <f t="shared" si="2"/>
        <v>-0.008154357683833657</v>
      </c>
      <c r="E37" s="1">
        <f t="shared" si="3"/>
        <v>-0.23180198661509496</v>
      </c>
    </row>
    <row r="38" spans="1:5" ht="15.75">
      <c r="A38" s="8">
        <v>300</v>
      </c>
      <c r="B38" s="14">
        <f t="shared" si="0"/>
        <v>0.5349171901716024</v>
      </c>
      <c r="C38" s="12">
        <f t="shared" si="1"/>
        <v>0.5474828342148983</v>
      </c>
      <c r="D38" s="12">
        <f t="shared" si="2"/>
        <v>0.0025171657851017493</v>
      </c>
      <c r="E38" s="1">
        <f t="shared" si="3"/>
        <v>0.08763646390447927</v>
      </c>
    </row>
    <row r="39" spans="1:5" ht="15.75">
      <c r="A39" s="8">
        <v>400</v>
      </c>
      <c r="B39" s="14">
        <f t="shared" si="0"/>
        <v>0.6394299667195584</v>
      </c>
      <c r="C39" s="12">
        <f t="shared" si="1"/>
        <v>0.5411213406737868</v>
      </c>
      <c r="D39" s="12">
        <f t="shared" si="2"/>
        <v>0.008878659326213234</v>
      </c>
      <c r="E39" s="1">
        <f t="shared" si="3"/>
        <v>0.35693553486592705</v>
      </c>
    </row>
    <row r="40" spans="1:5" ht="15.75">
      <c r="A40" s="8">
        <v>500</v>
      </c>
      <c r="B40" s="14">
        <f t="shared" si="0"/>
        <v>0.7238084091179727</v>
      </c>
      <c r="C40" s="12">
        <f t="shared" si="1"/>
        <v>0.5367800452290058</v>
      </c>
      <c r="D40" s="12">
        <f t="shared" si="2"/>
        <v>0.013219954770994247</v>
      </c>
      <c r="E40" s="1">
        <f t="shared" si="3"/>
        <v>0.5941927792249735</v>
      </c>
    </row>
    <row r="41" spans="1:5" ht="15.75">
      <c r="A41" s="8">
        <v>1000</v>
      </c>
      <c r="B41" s="14">
        <f t="shared" si="0"/>
        <v>0.9363789978577434</v>
      </c>
      <c r="C41" s="12">
        <f t="shared" si="1"/>
        <v>0.5260074193937779</v>
      </c>
      <c r="D41" s="12">
        <f t="shared" si="2"/>
        <v>0.023992580606222114</v>
      </c>
      <c r="E41" s="1">
        <f t="shared" si="3"/>
        <v>1.5250685351661413</v>
      </c>
    </row>
    <row r="42" spans="1:5" ht="15.75">
      <c r="A42" s="8">
        <v>10000</v>
      </c>
      <c r="B42" s="14">
        <f t="shared" si="0"/>
        <v>1</v>
      </c>
      <c r="C42" s="12">
        <f t="shared" si="1"/>
        <v>0.5082242681347574</v>
      </c>
      <c r="D42" s="12">
        <f t="shared" si="2"/>
        <v>0.04177573186524264</v>
      </c>
      <c r="E42" s="1">
        <f t="shared" si="3"/>
        <v>8.39723805693962</v>
      </c>
    </row>
    <row r="43" spans="1:2" ht="15.75">
      <c r="A43" s="1" t="s">
        <v>26</v>
      </c>
      <c r="B43" s="12"/>
    </row>
    <row r="44" spans="1:5" ht="15.75">
      <c r="A44" s="21">
        <v>271</v>
      </c>
      <c r="B44" s="14">
        <f t="shared" si="0"/>
        <v>0.5005429436212946</v>
      </c>
      <c r="C44" s="12">
        <f t="shared" si="1"/>
        <v>0.5499588710369938</v>
      </c>
      <c r="D44" s="12">
        <f t="shared" si="2"/>
        <v>4.11289630062317E-05</v>
      </c>
      <c r="E44" s="1">
        <f t="shared" si="3"/>
        <v>0.0013609582527968462</v>
      </c>
    </row>
    <row r="45" ht="15.75">
      <c r="B45" s="12"/>
    </row>
  </sheetData>
  <sheetProtection sheet="1" objects="1" scenarios="1"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1" r:id="rId7"/>
  <headerFooter alignWithMargins="0">
    <oddHeader>&amp;L&amp;"Times New Roman,Bold"&amp;12ENGI 3423&amp;C&amp;"Times New Roman,Bold"&amp;12 Sample Proportions&amp;R&amp;"Lincoln,Regular"&amp;16Dr. G.H. George</oddHeader>
    <oddFooter>&amp;L&amp;"Times New Roman,Regular"&amp;12&amp;F - &amp;A&amp;C&amp;"Times New Roman,Regular"&amp;12 &amp;R&amp;"Times New Roman,Regular"&amp;12&amp;D  &amp;T</oddFooter>
  </headerFooter>
  <legacyDrawing r:id="rId6"/>
  <oleObjects>
    <oleObject progId="Equation.DSMT4" shapeId="6287236" r:id="rId1"/>
    <oleObject progId="Equation.DSMT4" shapeId="6287237" r:id="rId2"/>
    <oleObject progId="Equation.DSMT4" shapeId="6287238" r:id="rId3"/>
    <oleObject progId="Equation.DSMT4" shapeId="6306746" r:id="rId4"/>
    <oleObject progId="Equation.DSMT4" shapeId="6320863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7:I27"/>
  <sheetViews>
    <sheetView workbookViewId="0" topLeftCell="A1">
      <selection activeCell="A1" sqref="A1"/>
    </sheetView>
  </sheetViews>
  <sheetFormatPr defaultColWidth="9.140625" defaultRowHeight="12.75"/>
  <cols>
    <col min="1" max="16384" width="10.7109375" style="1" customWidth="1"/>
  </cols>
  <sheetData>
    <row r="27" spans="2:9" ht="18.75">
      <c r="B27" s="3" t="s">
        <v>6</v>
      </c>
      <c r="C27" s="9">
        <f>'n varies'!$B$19</f>
        <v>0.05</v>
      </c>
      <c r="E27" s="4" t="s">
        <v>7</v>
      </c>
      <c r="F27" s="5">
        <f>'n varies'!$E$19</f>
        <v>0.5</v>
      </c>
      <c r="H27" s="4" t="s">
        <v>21</v>
      </c>
      <c r="I27" s="5">
        <f>'n varies'!$H$19</f>
        <v>0.55</v>
      </c>
    </row>
  </sheetData>
  <sheetProtection sheet="1" objects="1" scenarios="1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2"/>
  <headerFooter alignWithMargins="0">
    <oddHeader>&amp;L&amp;"Times New Roman,Bold"&amp;12ENGI 3423&amp;C&amp;"Times New Roman,Bold"&amp;12Sample Proportions&amp;R&amp;"Lincoln,Regular"&amp;16Dr. G.H. George</oddHeader>
    <oddFooter>&amp;L&amp;"Times New Roman,Regular"&amp;12&amp;F - &amp;A&amp;C&amp;"Times New Roman,Regular"&amp;12 &amp;R&amp;"Times New Roman,Regular"&amp;12&amp;D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2007-07-05T14:25:06Z</cp:lastPrinted>
  <dcterms:created xsi:type="dcterms:W3CDTF">2002-08-20T18:53:40Z</dcterms:created>
  <dcterms:modified xsi:type="dcterms:W3CDTF">2007-07-05T14:25:14Z</dcterms:modified>
  <cp:category/>
  <cp:version/>
  <cp:contentType/>
  <cp:contentStatus/>
</cp:coreProperties>
</file>