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9375" windowHeight="8850" activeTab="0"/>
  </bookViews>
  <sheets>
    <sheet name="Table" sheetId="1" r:id="rId1"/>
  </sheets>
  <definedNames>
    <definedName name="_xlnm.Print_Area" localSheetId="0">'Table'!$A$1:$I$35</definedName>
  </definedNames>
  <calcPr fullCalcOnLoad="1"/>
</workbook>
</file>

<file path=xl/sharedStrings.xml><?xml version="1.0" encoding="utf-8"?>
<sst xmlns="http://schemas.openxmlformats.org/spreadsheetml/2006/main" count="54" uniqueCount="43">
  <si>
    <t>Random Sample:</t>
  </si>
  <si>
    <t xml:space="preserve"># tails = </t>
  </si>
  <si>
    <t xml:space="preserve">==&gt; </t>
  </si>
  <si>
    <t xml:space="preserve">s.e. = </t>
  </si>
  <si>
    <t xml:space="preserve">t = </t>
  </si>
  <si>
    <t xml:space="preserve">P-value = </t>
  </si>
  <si>
    <t>Boundaries of rejection region:</t>
  </si>
  <si>
    <t xml:space="preserve">Lower = </t>
  </si>
  <si>
    <t xml:space="preserve">Upper = </t>
  </si>
  <si>
    <t>Note:</t>
  </si>
  <si>
    <t xml:space="preserve">OR   </t>
  </si>
  <si>
    <t xml:space="preserve">if # tails = 1, then disregard whichever of Lower and Upper </t>
  </si>
  <si>
    <t>does not apply.</t>
  </si>
  <si>
    <t>Adjust the numbers</t>
  </si>
  <si>
    <t>in the boxes, as</t>
  </si>
  <si>
    <t>required.</t>
  </si>
  <si>
    <t xml:space="preserve">width/2 = </t>
  </si>
  <si>
    <t>One sample inference on population proportion</t>
  </si>
  <si>
    <r>
      <t>a</t>
    </r>
    <r>
      <rPr>
        <sz val="12"/>
        <color indexed="8"/>
        <rFont val="Times New Roman"/>
        <family val="0"/>
      </rPr>
      <t xml:space="preserve"> = </t>
    </r>
  </si>
  <si>
    <r>
      <t>x</t>
    </r>
    <r>
      <rPr>
        <sz val="12"/>
        <color indexed="8"/>
        <rFont val="Times New Roman"/>
        <family val="0"/>
      </rPr>
      <t xml:space="preserve"> = </t>
    </r>
  </si>
  <si>
    <r>
      <t>n</t>
    </r>
    <r>
      <rPr>
        <sz val="12"/>
        <color indexed="8"/>
        <rFont val="Times New Roman"/>
        <family val="0"/>
      </rPr>
      <t xml:space="preserve"> = </t>
    </r>
  </si>
  <si>
    <r>
      <t>p</t>
    </r>
    <r>
      <rPr>
        <sz val="12"/>
        <color indexed="8"/>
        <rFont val="Times New Roman"/>
        <family val="0"/>
      </rPr>
      <t xml:space="preserve">^ = </t>
    </r>
  </si>
  <si>
    <r>
      <t xml:space="preserve">Intervals are slightly broader because  </t>
    </r>
    <r>
      <rPr>
        <i/>
        <sz val="12"/>
        <color indexed="8"/>
        <rFont val="Times New Roman"/>
        <family val="1"/>
      </rPr>
      <t xml:space="preserve"> t</t>
    </r>
    <r>
      <rPr>
        <sz val="12"/>
        <color indexed="8"/>
        <rFont val="Times New Roman"/>
        <family val="0"/>
      </rPr>
      <t xml:space="preserve">  is used in place of  </t>
    </r>
    <r>
      <rPr>
        <i/>
        <sz val="12"/>
        <color indexed="8"/>
        <rFont val="Times New Roman"/>
        <family val="1"/>
      </rPr>
      <t>z</t>
    </r>
    <r>
      <rPr>
        <sz val="12"/>
        <color indexed="8"/>
        <rFont val="Times New Roman"/>
        <family val="0"/>
      </rPr>
      <t xml:space="preserve"> .</t>
    </r>
  </si>
  <si>
    <r>
      <t>Construct (1</t>
    </r>
    <r>
      <rPr>
        <sz val="12"/>
        <color indexed="8"/>
        <rFont val="Symbol"/>
        <family val="1"/>
      </rPr>
      <t>-a</t>
    </r>
    <r>
      <rPr>
        <sz val="12"/>
        <color indexed="8"/>
        <rFont val="Times New Roman"/>
        <family val="0"/>
      </rPr>
      <t xml:space="preserve">)*100% confidence interval estimate for  </t>
    </r>
    <r>
      <rPr>
        <i/>
        <sz val="12"/>
        <color indexed="8"/>
        <rFont val="Times New Roman"/>
        <family val="1"/>
      </rPr>
      <t>p</t>
    </r>
  </si>
  <si>
    <r>
      <t>p</t>
    </r>
    <r>
      <rPr>
        <vertAlign val="subscript"/>
        <sz val="12"/>
        <color indexed="8"/>
        <rFont val="Times New Roman"/>
        <family val="1"/>
      </rPr>
      <t>0</t>
    </r>
    <r>
      <rPr>
        <sz val="12"/>
        <color indexed="8"/>
        <rFont val="Times New Roman"/>
        <family val="0"/>
      </rPr>
      <t xml:space="preserve"> = </t>
    </r>
  </si>
  <si>
    <r>
      <t>s</t>
    </r>
    <r>
      <rPr>
        <vertAlign val="super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0"/>
      </rPr>
      <t xml:space="preserve"> = </t>
    </r>
  </si>
  <si>
    <r>
      <t>(s.e.)</t>
    </r>
    <r>
      <rPr>
        <vertAlign val="super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0"/>
      </rPr>
      <t xml:space="preserve"> = </t>
    </r>
  </si>
  <si>
    <r>
      <t xml:space="preserve">Confidence Interval for </t>
    </r>
    <r>
      <rPr>
        <b/>
        <i/>
        <sz val="12"/>
        <color indexed="8"/>
        <rFont val="Times New Roman"/>
        <family val="1"/>
      </rPr>
      <t xml:space="preserve"> p</t>
    </r>
    <r>
      <rPr>
        <b/>
        <sz val="12"/>
        <color indexed="8"/>
        <rFont val="Times New Roman"/>
        <family val="1"/>
      </rPr>
      <t>:</t>
    </r>
  </si>
  <si>
    <r>
      <t>t</t>
    </r>
    <r>
      <rPr>
        <vertAlign val="subscript"/>
        <sz val="12"/>
        <color indexed="8"/>
        <rFont val="Times New Roman"/>
        <family val="1"/>
      </rPr>
      <t>crit</t>
    </r>
    <r>
      <rPr>
        <sz val="12"/>
        <color indexed="8"/>
        <rFont val="Times New Roman"/>
        <family val="0"/>
      </rPr>
      <t xml:space="preserve"> = </t>
    </r>
  </si>
  <si>
    <r>
      <t xml:space="preserve"> </t>
    </r>
    <r>
      <rPr>
        <sz val="12"/>
        <color indexed="8"/>
        <rFont val="Symbol"/>
        <family val="1"/>
      </rPr>
      <t>n</t>
    </r>
    <r>
      <rPr>
        <sz val="12"/>
        <color indexed="8"/>
        <rFont val="Times New Roman"/>
        <family val="0"/>
      </rPr>
      <t xml:space="preserve"> = d.f. = </t>
    </r>
  </si>
  <si>
    <t xml:space="preserve"> (CI)</t>
  </si>
  <si>
    <t xml:space="preserve"> (HT)</t>
  </si>
  <si>
    <r>
      <t>q</t>
    </r>
    <r>
      <rPr>
        <vertAlign val="subscript"/>
        <sz val="12"/>
        <color indexed="8"/>
        <rFont val="Times New Roman"/>
        <family val="1"/>
      </rPr>
      <t>0</t>
    </r>
    <r>
      <rPr>
        <sz val="12"/>
        <color indexed="8"/>
        <rFont val="Times New Roman"/>
        <family val="0"/>
      </rPr>
      <t xml:space="preserve"> = </t>
    </r>
  </si>
  <si>
    <t xml:space="preserve">CI s.e. = </t>
  </si>
  <si>
    <r>
      <t>t</t>
    </r>
    <r>
      <rPr>
        <vertAlign val="super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0"/>
      </rPr>
      <t>/(2</t>
    </r>
    <r>
      <rPr>
        <i/>
        <sz val="12"/>
        <color indexed="8"/>
        <rFont val="Times New Roman"/>
        <family val="1"/>
      </rPr>
      <t>n</t>
    </r>
    <r>
      <rPr>
        <sz val="12"/>
        <color indexed="8"/>
        <rFont val="Times New Roman"/>
        <family val="0"/>
      </rPr>
      <t xml:space="preserve">) = </t>
    </r>
  </si>
  <si>
    <r>
      <t>t</t>
    </r>
    <r>
      <rPr>
        <vertAlign val="super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0"/>
      </rPr>
      <t>/(4</t>
    </r>
    <r>
      <rPr>
        <i/>
        <sz val="12"/>
        <color indexed="8"/>
        <rFont val="Times New Roman"/>
        <family val="1"/>
      </rPr>
      <t>n</t>
    </r>
    <r>
      <rPr>
        <sz val="12"/>
        <color indexed="8"/>
        <rFont val="Times New Roman"/>
        <family val="0"/>
      </rPr>
      <t>)</t>
    </r>
    <r>
      <rPr>
        <vertAlign val="super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0"/>
      </rPr>
      <t xml:space="preserve"> = </t>
    </r>
  </si>
  <si>
    <r>
      <t xml:space="preserve">1 + </t>
    </r>
    <r>
      <rPr>
        <i/>
        <sz val="12"/>
        <color indexed="8"/>
        <rFont val="Times New Roman"/>
        <family val="1"/>
      </rPr>
      <t>t</t>
    </r>
    <r>
      <rPr>
        <vertAlign val="super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0"/>
      </rPr>
      <t>/</t>
    </r>
    <r>
      <rPr>
        <i/>
        <sz val="12"/>
        <color indexed="8"/>
        <rFont val="Times New Roman"/>
        <family val="1"/>
      </rPr>
      <t>n</t>
    </r>
    <r>
      <rPr>
        <sz val="12"/>
        <color indexed="8"/>
        <rFont val="Times New Roman"/>
        <family val="0"/>
      </rPr>
      <t xml:space="preserve"> = </t>
    </r>
  </si>
  <si>
    <t xml:space="preserve">centre = </t>
  </si>
  <si>
    <r>
      <t xml:space="preserve">Conduct hypothesis test on </t>
    </r>
    <r>
      <rPr>
        <sz val="12"/>
        <color indexed="8"/>
        <rFont val="ScriptC"/>
        <family val="0"/>
      </rPr>
      <t>H</t>
    </r>
    <r>
      <rPr>
        <vertAlign val="subscript"/>
        <sz val="12"/>
        <color indexed="8"/>
        <rFont val="Times New Roman"/>
        <family val="1"/>
      </rPr>
      <t>o</t>
    </r>
    <r>
      <rPr>
        <sz val="12"/>
        <color indexed="8"/>
        <rFont val="Times New Roman"/>
        <family val="0"/>
      </rPr>
      <t xml:space="preserve">: </t>
    </r>
    <r>
      <rPr>
        <i/>
        <sz val="12"/>
        <color indexed="8"/>
        <rFont val="Times New Roman"/>
        <family val="1"/>
      </rPr>
      <t>p = p</t>
    </r>
    <r>
      <rPr>
        <vertAlign val="subscript"/>
        <sz val="12"/>
        <color indexed="8"/>
        <rFont val="Times New Roman"/>
        <family val="1"/>
      </rPr>
      <t>o</t>
    </r>
  </si>
  <si>
    <r>
      <t xml:space="preserve">Under </t>
    </r>
    <r>
      <rPr>
        <sz val="12"/>
        <color indexed="8"/>
        <rFont val="ScriptC"/>
        <family val="0"/>
      </rPr>
      <t>H</t>
    </r>
    <r>
      <rPr>
        <vertAlign val="subscript"/>
        <sz val="12"/>
        <color indexed="8"/>
        <rFont val="Times New Roman"/>
        <family val="1"/>
      </rPr>
      <t>o</t>
    </r>
    <r>
      <rPr>
        <sz val="12"/>
        <color indexed="8"/>
        <rFont val="Times New Roman"/>
        <family val="0"/>
      </rPr>
      <t>:</t>
    </r>
  </si>
  <si>
    <r>
      <t xml:space="preserve"> </t>
    </r>
    <r>
      <rPr>
        <b/>
        <sz val="12"/>
        <color indexed="8"/>
        <rFont val="ScriptC"/>
        <family val="0"/>
      </rPr>
      <t>H</t>
    </r>
    <r>
      <rPr>
        <b/>
        <sz val="12"/>
        <color indexed="8"/>
        <rFont val="Times New Roman"/>
        <family val="0"/>
      </rPr>
      <t xml:space="preserve">o </t>
    </r>
  </si>
  <si>
    <r>
      <t xml:space="preserve"> </t>
    </r>
    <r>
      <rPr>
        <sz val="12"/>
        <color indexed="8"/>
        <rFont val="ScriptC"/>
        <family val="0"/>
      </rPr>
      <t>H</t>
    </r>
    <r>
      <rPr>
        <vertAlign val="subscript"/>
        <sz val="12"/>
        <color indexed="8"/>
        <rFont val="Times New Roman"/>
        <family val="1"/>
      </rPr>
      <t>o</t>
    </r>
    <r>
      <rPr>
        <sz val="12"/>
        <color indexed="8"/>
        <rFont val="Times New Roman"/>
        <family val="0"/>
      </rPr>
      <t xml:space="preserve"> </t>
    </r>
  </si>
  <si>
    <r>
      <t xml:space="preserve">More accurate confidence interval for  </t>
    </r>
    <r>
      <rPr>
        <b/>
        <i/>
        <sz val="12"/>
        <color indexed="8"/>
        <rFont val="Times New Roman"/>
        <family val="1"/>
      </rPr>
      <t>p</t>
    </r>
    <r>
      <rPr>
        <b/>
        <sz val="12"/>
        <color indexed="8"/>
        <rFont val="Times New Roman"/>
        <family val="1"/>
      </rPr>
      <t xml:space="preserve"> , using the expression on page 266 of Devore: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</si>
</sst>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"/>
  </numFmts>
  <fonts count="11">
    <font>
      <sz val="12"/>
      <name val="Times New Roman"/>
      <family val="0"/>
    </font>
    <font>
      <sz val="12"/>
      <color indexed="8"/>
      <name val="Times New Roman"/>
      <family val="0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color indexed="8"/>
      <name val="Symbol"/>
      <family val="1"/>
    </font>
    <font>
      <i/>
      <sz val="12"/>
      <color indexed="8"/>
      <name val="Times New Roman"/>
      <family val="1"/>
    </font>
    <font>
      <vertAlign val="subscript"/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ScriptC"/>
      <family val="0"/>
    </font>
    <font>
      <b/>
      <sz val="12"/>
      <color indexed="8"/>
      <name val="ScriptC"/>
      <family val="0"/>
    </font>
  </fonts>
  <fills count="4">
    <fill>
      <patternFill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4" fillId="0" borderId="0" xfId="0" applyFont="1" applyAlignment="1" quotePrefix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Alignment="1" quotePrefix="1">
      <alignment horizontal="right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Alignment="1" quotePrefix="1">
      <alignment horizontal="center"/>
    </xf>
    <xf numFmtId="0" fontId="1" fillId="2" borderId="7" xfId="0" applyFont="1" applyFill="1" applyBorder="1" applyAlignment="1" applyProtection="1">
      <alignment/>
      <protection locked="0"/>
    </xf>
    <xf numFmtId="0" fontId="1" fillId="0" borderId="8" xfId="0" applyFont="1" applyBorder="1" applyAlignment="1">
      <alignment horizontal="right"/>
    </xf>
    <xf numFmtId="0" fontId="1" fillId="3" borderId="8" xfId="0" applyFont="1" applyFill="1" applyBorder="1" applyAlignment="1">
      <alignment horizontal="right"/>
    </xf>
    <xf numFmtId="0" fontId="2" fillId="3" borderId="9" xfId="0" applyFont="1" applyFill="1" applyBorder="1" applyAlignment="1">
      <alignment/>
    </xf>
    <xf numFmtId="0" fontId="5" fillId="3" borderId="8" xfId="0" applyFont="1" applyFill="1" applyBorder="1" applyAlignment="1">
      <alignment horizontal="right"/>
    </xf>
    <xf numFmtId="0" fontId="1" fillId="3" borderId="9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 quotePrefix="1">
      <alignment/>
    </xf>
    <xf numFmtId="0" fontId="1" fillId="0" borderId="0" xfId="0" applyFont="1" applyAlignment="1">
      <alignment horizontal="right"/>
    </xf>
    <xf numFmtId="168" fontId="1" fillId="0" borderId="9" xfId="0" applyNumberFormat="1" applyFont="1" applyBorder="1" applyAlignment="1">
      <alignment/>
    </xf>
    <xf numFmtId="168" fontId="1" fillId="0" borderId="0" xfId="0" applyNumberFormat="1" applyFont="1" applyBorder="1" applyAlignment="1">
      <alignment/>
    </xf>
    <xf numFmtId="168" fontId="1" fillId="0" borderId="0" xfId="0" applyNumberFormat="1" applyFont="1" applyAlignment="1">
      <alignment/>
    </xf>
    <xf numFmtId="0" fontId="1" fillId="0" borderId="0" xfId="0" applyFont="1" applyAlignment="1">
      <alignment horizontal="right" vertical="justify"/>
    </xf>
    <xf numFmtId="0" fontId="5" fillId="0" borderId="0" xfId="0" applyFont="1" applyAlignment="1">
      <alignment horizontal="right" vertical="justify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L31"/>
  <sheetViews>
    <sheetView tabSelected="1" workbookViewId="0" topLeftCell="A5">
      <selection activeCell="C7" sqref="C7"/>
    </sheetView>
  </sheetViews>
  <sheetFormatPr defaultColWidth="9.00390625" defaultRowHeight="15.75"/>
  <cols>
    <col min="1" max="1" width="7.50390625" style="1" customWidth="1"/>
    <col min="2" max="11" width="9.00390625" style="1" customWidth="1"/>
    <col min="12" max="12" width="12.125" style="1" bestFit="1" customWidth="1"/>
    <col min="13" max="16384" width="9.00390625" style="1" customWidth="1"/>
  </cols>
  <sheetData>
    <row r="4" ht="15.75">
      <c r="B4" s="2" t="s">
        <v>17</v>
      </c>
    </row>
    <row r="5" ht="15.75">
      <c r="B5" s="1" t="s">
        <v>23</v>
      </c>
    </row>
    <row r="6" spans="1:2" ht="21.75">
      <c r="A6" s="3" t="s">
        <v>10</v>
      </c>
      <c r="B6" s="1" t="s">
        <v>38</v>
      </c>
    </row>
    <row r="7" spans="2:8" ht="18.75">
      <c r="B7" s="14" t="s">
        <v>24</v>
      </c>
      <c r="C7" s="17">
        <v>0.5</v>
      </c>
      <c r="D7" s="14" t="s">
        <v>32</v>
      </c>
      <c r="E7" s="1">
        <f>1-C7</f>
        <v>0.5</v>
      </c>
      <c r="G7" s="5" t="s">
        <v>13</v>
      </c>
      <c r="H7" s="6"/>
    </row>
    <row r="8" spans="2:8" ht="15.75">
      <c r="B8" s="7" t="s">
        <v>18</v>
      </c>
      <c r="C8" s="17">
        <v>0.05</v>
      </c>
      <c r="G8" s="8" t="s">
        <v>14</v>
      </c>
      <c r="H8" s="9"/>
    </row>
    <row r="9" spans="2:8" ht="15.75">
      <c r="B9" s="10" t="s">
        <v>1</v>
      </c>
      <c r="C9" s="17">
        <v>1</v>
      </c>
      <c r="G9" s="11" t="s">
        <v>15</v>
      </c>
      <c r="H9" s="12"/>
    </row>
    <row r="11" spans="1:5" ht="15.75">
      <c r="A11" s="2" t="s">
        <v>0</v>
      </c>
      <c r="E11" s="4"/>
    </row>
    <row r="12" spans="2:5" ht="15.75">
      <c r="B12" s="13"/>
      <c r="D12" s="4" t="s">
        <v>29</v>
      </c>
      <c r="E12" s="1">
        <f>B14-1</f>
        <v>99</v>
      </c>
    </row>
    <row r="13" spans="1:7" ht="21.75">
      <c r="A13" s="31" t="s">
        <v>19</v>
      </c>
      <c r="B13" s="17">
        <v>58</v>
      </c>
      <c r="D13" s="30" t="s">
        <v>26</v>
      </c>
      <c r="E13" s="29">
        <f>B16</f>
        <v>0.0025</v>
      </c>
      <c r="G13" s="1" t="s">
        <v>39</v>
      </c>
    </row>
    <row r="14" spans="1:8" ht="15.75">
      <c r="A14" s="14" t="s">
        <v>20</v>
      </c>
      <c r="B14" s="17">
        <v>100</v>
      </c>
      <c r="D14" s="4" t="s">
        <v>3</v>
      </c>
      <c r="E14" s="29">
        <f>SQRT(E13)</f>
        <v>0.05</v>
      </c>
      <c r="G14" s="4" t="s">
        <v>3</v>
      </c>
      <c r="H14" s="29">
        <f>SQRT(C7*(1-C7)/B14)</f>
        <v>0.05</v>
      </c>
    </row>
    <row r="15" spans="1:8" ht="15.75">
      <c r="A15" s="14" t="s">
        <v>21</v>
      </c>
      <c r="B15" s="15">
        <f>B13/B14</f>
        <v>0.58</v>
      </c>
      <c r="C15" s="16" t="s">
        <v>2</v>
      </c>
      <c r="D15" s="21" t="s">
        <v>4</v>
      </c>
      <c r="E15" s="22">
        <f>(B15-C7)/E14</f>
        <v>1.5999999999999992</v>
      </c>
      <c r="G15" s="10" t="s">
        <v>33</v>
      </c>
      <c r="H15" s="29">
        <f>SQRT(B17)</f>
        <v>0.04935585071701227</v>
      </c>
    </row>
    <row r="16" spans="1:7" ht="23.25">
      <c r="A16" s="14" t="s">
        <v>25</v>
      </c>
      <c r="B16" s="28">
        <f>C7*E7/B14</f>
        <v>0.0025</v>
      </c>
      <c r="C16" s="25" t="s">
        <v>31</v>
      </c>
      <c r="D16" s="19" t="s">
        <v>5</v>
      </c>
      <c r="E16" s="20">
        <f>TDIST(ABS(E15),E12,C9)</f>
        <v>0.05639256746900073</v>
      </c>
      <c r="F16" s="24" t="str">
        <f>IF(E16&lt;C8,"Reject","Keep")</f>
        <v>Keep</v>
      </c>
      <c r="G16" s="23" t="s">
        <v>40</v>
      </c>
    </row>
    <row r="17" spans="1:7" ht="18.75">
      <c r="A17" s="14" t="s">
        <v>25</v>
      </c>
      <c r="B17" s="28">
        <f>B15*(1-B15)/B14</f>
        <v>0.0024360000000000002</v>
      </c>
      <c r="C17" s="25" t="s">
        <v>30</v>
      </c>
      <c r="D17" s="24"/>
      <c r="E17" s="24"/>
      <c r="F17" s="24"/>
      <c r="G17" s="23"/>
    </row>
    <row r="18" ht="15.75">
      <c r="A18" s="2" t="s">
        <v>6</v>
      </c>
    </row>
    <row r="19" spans="1:6" ht="18.75">
      <c r="A19" s="2"/>
      <c r="C19" s="14" t="s">
        <v>28</v>
      </c>
      <c r="D19" s="1">
        <f>TINV(C8*2/C9,E12)</f>
        <v>1.6603911565062606</v>
      </c>
      <c r="E19" s="4" t="s">
        <v>16</v>
      </c>
      <c r="F19" s="29">
        <f>D19*H14</f>
        <v>0.08301955782531303</v>
      </c>
    </row>
    <row r="20" spans="2:8" ht="21.75">
      <c r="B20" s="18" t="s">
        <v>7</v>
      </c>
      <c r="C20" s="27">
        <f>C7-F19</f>
        <v>0.416980442174687</v>
      </c>
      <c r="E20" s="18" t="s">
        <v>8</v>
      </c>
      <c r="F20" s="27">
        <f>C7+F19</f>
        <v>0.583019557825313</v>
      </c>
      <c r="G20" s="4" t="str">
        <f>F16</f>
        <v>Keep</v>
      </c>
      <c r="H20" s="1" t="s">
        <v>41</v>
      </c>
    </row>
    <row r="21" ht="15.75">
      <c r="E21" s="4"/>
    </row>
    <row r="22" spans="1:6" ht="15.75">
      <c r="A22" s="2" t="s">
        <v>27</v>
      </c>
      <c r="E22" s="4" t="s">
        <v>16</v>
      </c>
      <c r="F22" s="29">
        <f>D19*H15</f>
        <v>0.08195001805237036</v>
      </c>
    </row>
    <row r="23" spans="2:8" ht="21.75">
      <c r="B23" s="18" t="s">
        <v>7</v>
      </c>
      <c r="C23" s="27">
        <f>B15-F22</f>
        <v>0.4980499819476296</v>
      </c>
      <c r="E23" s="18" t="s">
        <v>8</v>
      </c>
      <c r="F23" s="27">
        <f>B15+F22</f>
        <v>0.6619500180523703</v>
      </c>
      <c r="G23" s="4" t="str">
        <f>IF(C7&gt;C23,IF(C7&lt;F23,"Keep","Reject"),"Reject")</f>
        <v>Keep</v>
      </c>
      <c r="H23" s="1" t="s">
        <v>41</v>
      </c>
    </row>
    <row r="24" spans="1:2" ht="15.75">
      <c r="A24" s="2" t="s">
        <v>9</v>
      </c>
      <c r="B24" s="1" t="s">
        <v>22</v>
      </c>
    </row>
    <row r="25" spans="1:2" ht="15.75">
      <c r="A25" s="2" t="s">
        <v>9</v>
      </c>
      <c r="B25" s="1" t="s">
        <v>11</v>
      </c>
    </row>
    <row r="26" ht="15.75">
      <c r="B26" s="1" t="s">
        <v>12</v>
      </c>
    </row>
    <row r="28" ht="15.75">
      <c r="A28" s="2" t="s">
        <v>42</v>
      </c>
    </row>
    <row r="29" spans="3:12" ht="18.75">
      <c r="C29" s="4" t="s">
        <v>37</v>
      </c>
      <c r="D29" s="29">
        <f>(B15+L29)/L31</f>
        <v>0.5778536535648717</v>
      </c>
      <c r="E29" s="4" t="s">
        <v>16</v>
      </c>
      <c r="F29" s="29">
        <f>D19*SQRT(E13+L30)/L31</f>
        <v>0.0818983065134783</v>
      </c>
      <c r="K29" s="14" t="s">
        <v>34</v>
      </c>
      <c r="L29" s="1">
        <f>$D$19*$D$19/(2*$B$14)</f>
        <v>0.013784493963020988</v>
      </c>
    </row>
    <row r="30" spans="2:12" ht="34.5">
      <c r="B30" s="18" t="s">
        <v>7</v>
      </c>
      <c r="C30" s="27">
        <f>D29-F29</f>
        <v>0.49595534705139344</v>
      </c>
      <c r="E30" s="18" t="s">
        <v>8</v>
      </c>
      <c r="F30" s="27">
        <f>D29+F29</f>
        <v>0.65975196007835</v>
      </c>
      <c r="G30" s="4" t="str">
        <f>IF(C7&gt;C30,IF(C7&lt;F30,"Keep","Reject"),"Reject")</f>
        <v>Keep</v>
      </c>
      <c r="H30" s="1" t="s">
        <v>41</v>
      </c>
      <c r="K30" s="31" t="s">
        <v>35</v>
      </c>
      <c r="L30" s="1">
        <f>($D$19/(2*$B$14))^2</f>
        <v>6.892246981510494E-05</v>
      </c>
    </row>
    <row r="31" spans="3:12" ht="18.75">
      <c r="C31"/>
      <c r="K31" s="26" t="s">
        <v>36</v>
      </c>
      <c r="L31" s="1">
        <f>1+$D$19*$D$19/$B$14</f>
        <v>1.027568987926042</v>
      </c>
    </row>
  </sheetData>
  <sheetProtection sheet="1" objects="1" scenarios="1"/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scale="105" r:id="rId3"/>
  <headerFooter alignWithMargins="0">
    <oddHeader>&amp;L&amp;"Times New Roman,Bold"ENGI 3423&amp;CStandard One-Sample CI's
and Hypothesis Tests&amp;R&amp;"Lincoln,Regular"&amp;14Dr. G.H. George</oddHeader>
    <oddFooter>&amp;L&amp;F&amp;R&amp;D  &amp;T</oddFooter>
  </headerFooter>
  <legacyDrawing r:id="rId2"/>
  <oleObjects>
    <oleObject progId="Equation.DSMT4" shapeId="645446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Memorial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G. George</dc:creator>
  <cp:keywords/>
  <dc:description/>
  <cp:lastModifiedBy>Glyn George</cp:lastModifiedBy>
  <cp:lastPrinted>2007-07-05T14:19:51Z</cp:lastPrinted>
  <dcterms:created xsi:type="dcterms:W3CDTF">1997-10-30T17:32:57Z</dcterms:created>
  <dcterms:modified xsi:type="dcterms:W3CDTF">2007-07-05T14:19:53Z</dcterms:modified>
  <cp:category/>
  <cp:version/>
  <cp:contentType/>
  <cp:contentStatus/>
</cp:coreProperties>
</file>