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0" yWindow="30" windowWidth="8565" windowHeight="8730"/>
  </bookViews>
  <sheets>
    <sheet name="Table" sheetId="1" r:id="rId1"/>
    <sheet name="Graphs" sheetId="2" r:id="rId2"/>
  </sheets>
  <definedNames>
    <definedName name="_xlnm.Print_Area" localSheetId="1">Graphs!$A$1:$J$50</definedName>
    <definedName name="_xlnm.Print_Area" localSheetId="0">Table!$A$1:$H$48</definedName>
  </definedNames>
  <calcPr calcId="145621"/>
</workbook>
</file>

<file path=xl/calcChain.xml><?xml version="1.0" encoding="utf-8"?>
<calcChain xmlns="http://schemas.openxmlformats.org/spreadsheetml/2006/main">
  <c r="D2" i="2" l="1"/>
  <c r="G2" i="2"/>
  <c r="E6" i="1"/>
  <c r="E9" i="1" s="1"/>
  <c r="E10" i="1" s="1"/>
  <c r="E8" i="1"/>
  <c r="E14" i="1"/>
  <c r="E15" i="1"/>
  <c r="E17" i="1"/>
  <c r="E18" i="1"/>
  <c r="D25" i="1"/>
  <c r="F25" i="1"/>
  <c r="B28" i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C28" i="1"/>
  <c r="E21" i="1" l="1"/>
  <c r="E20" i="1"/>
  <c r="B29" i="1"/>
  <c r="F28" i="1"/>
  <c r="C29" i="1" l="1"/>
  <c r="F29" i="1"/>
  <c r="B30" i="1"/>
  <c r="B31" i="1" l="1"/>
  <c r="C30" i="1"/>
  <c r="F30" i="1"/>
  <c r="C31" i="1" l="1"/>
  <c r="F31" i="1"/>
  <c r="B32" i="1"/>
  <c r="B33" i="1" l="1"/>
  <c r="C32" i="1"/>
  <c r="F32" i="1"/>
  <c r="C33" i="1" l="1"/>
  <c r="F33" i="1"/>
  <c r="B34" i="1"/>
  <c r="B35" i="1" l="1"/>
  <c r="C34" i="1"/>
  <c r="F34" i="1"/>
  <c r="C35" i="1" l="1"/>
  <c r="F35" i="1"/>
  <c r="B36" i="1"/>
  <c r="B37" i="1" l="1"/>
  <c r="C36" i="1"/>
  <c r="F36" i="1"/>
  <c r="B38" i="1" l="1"/>
  <c r="C37" i="1"/>
  <c r="F37" i="1"/>
  <c r="C38" i="1" l="1"/>
  <c r="F38" i="1"/>
  <c r="B39" i="1"/>
  <c r="B40" i="1" l="1"/>
  <c r="C39" i="1"/>
  <c r="F39" i="1"/>
  <c r="B41" i="1" l="1"/>
  <c r="C40" i="1"/>
  <c r="F40" i="1"/>
  <c r="C41" i="1" l="1"/>
  <c r="F41" i="1"/>
  <c r="B42" i="1"/>
  <c r="B43" i="1" l="1"/>
  <c r="C42" i="1"/>
  <c r="F42" i="1"/>
  <c r="C43" i="1" l="1"/>
  <c r="F43" i="1"/>
  <c r="B44" i="1"/>
  <c r="B45" i="1" l="1"/>
  <c r="C44" i="1"/>
  <c r="F44" i="1"/>
  <c r="F45" i="1" l="1"/>
  <c r="B46" i="1"/>
  <c r="C45" i="1"/>
  <c r="B47" i="1" l="1"/>
  <c r="C46" i="1"/>
  <c r="F46" i="1"/>
  <c r="C47" i="1" l="1"/>
  <c r="F47" i="1"/>
  <c r="B48" i="1"/>
  <c r="C48" i="1" l="1"/>
  <c r="F48" i="1"/>
</calcChain>
</file>

<file path=xl/sharedStrings.xml><?xml version="1.0" encoding="utf-8"?>
<sst xmlns="http://schemas.openxmlformats.org/spreadsheetml/2006/main" count="40" uniqueCount="35">
  <si>
    <t>Number of trials</t>
  </si>
  <si>
    <t>Prob. success in a trial</t>
  </si>
  <si>
    <t xml:space="preserve">n = </t>
  </si>
  <si>
    <t xml:space="preserve">p = </t>
  </si>
  <si>
    <t>Mean = expected value</t>
  </si>
  <si>
    <r>
      <t>E[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] = </t>
    </r>
    <r>
      <rPr>
        <sz val="12"/>
        <rFont val="Symbol"/>
        <family val="1"/>
        <charset val="2"/>
      </rPr>
      <t>m</t>
    </r>
    <r>
      <rPr>
        <sz val="12"/>
        <rFont val="Times New Roman"/>
        <family val="1"/>
      </rPr>
      <t xml:space="preserve"> = </t>
    </r>
  </si>
  <si>
    <t>Variance</t>
  </si>
  <si>
    <r>
      <t>V[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] = </t>
    </r>
    <r>
      <rPr>
        <sz val="12"/>
        <rFont val="Symbol"/>
        <family val="1"/>
        <charset val="2"/>
      </rPr>
      <t>s</t>
    </r>
    <r>
      <rPr>
        <sz val="12"/>
        <rFont val="Times New Roman"/>
        <family val="1"/>
      </rPr>
      <t xml:space="preserve">^2 = </t>
    </r>
  </si>
  <si>
    <t>Prob. failure in a trial</t>
  </si>
  <si>
    <t xml:space="preserve">q = </t>
  </si>
  <si>
    <t>Standard deviation</t>
  </si>
  <si>
    <r>
      <t xml:space="preserve"> </t>
    </r>
    <r>
      <rPr>
        <sz val="12"/>
        <rFont val="Symbol"/>
        <family val="1"/>
        <charset val="2"/>
      </rPr>
      <t>s</t>
    </r>
    <r>
      <rPr>
        <sz val="12"/>
        <rFont val="Times New Roman"/>
        <family val="1"/>
      </rPr>
      <t xml:space="preserve"> = </t>
    </r>
  </si>
  <si>
    <r>
      <t xml:space="preserve">Enter a value for 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:</t>
    </r>
  </si>
  <si>
    <t>Binomial p.m.f.:</t>
  </si>
  <si>
    <t xml:space="preserve">x = </t>
  </si>
  <si>
    <t>Binomial c.d.f.:</t>
  </si>
  <si>
    <r>
      <t>B(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;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>)</t>
    </r>
    <r>
      <rPr>
        <i/>
        <sz val="12"/>
        <rFont val="Times New Roman"/>
        <family val="1"/>
      </rPr>
      <t xml:space="preserve"> = </t>
    </r>
  </si>
  <si>
    <r>
      <t>b(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;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>)</t>
    </r>
    <r>
      <rPr>
        <i/>
        <sz val="12"/>
        <rFont val="Times New Roman"/>
        <family val="1"/>
      </rPr>
      <t xml:space="preserve"> = </t>
    </r>
  </si>
  <si>
    <t>Poisson approx.:</t>
  </si>
  <si>
    <r>
      <t>p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; </t>
    </r>
    <r>
      <rPr>
        <sz val="12"/>
        <rFont val="Symbol"/>
        <family val="1"/>
        <charset val="2"/>
      </rPr>
      <t>m</t>
    </r>
    <r>
      <rPr>
        <sz val="12"/>
        <rFont val="Times New Roman"/>
        <family val="1"/>
      </rPr>
      <t>)</t>
    </r>
    <r>
      <rPr>
        <i/>
        <sz val="12"/>
        <rFont val="Times New Roman"/>
        <family val="1"/>
      </rPr>
      <t xml:space="preserve"> = </t>
    </r>
  </si>
  <si>
    <r>
      <t>F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; </t>
    </r>
    <r>
      <rPr>
        <sz val="12"/>
        <rFont val="Symbol"/>
        <family val="1"/>
        <charset val="2"/>
      </rPr>
      <t>m</t>
    </r>
    <r>
      <rPr>
        <sz val="12"/>
        <rFont val="Times New Roman"/>
        <family val="1"/>
      </rPr>
      <t>)</t>
    </r>
    <r>
      <rPr>
        <i/>
        <sz val="12"/>
        <rFont val="Times New Roman"/>
        <family val="1"/>
      </rPr>
      <t xml:space="preserve"> = </t>
    </r>
  </si>
  <si>
    <t>Normal approx.:</t>
  </si>
  <si>
    <r>
      <t>P[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£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+0.5] = </t>
    </r>
  </si>
  <si>
    <t>Enter values in the three highlighted boxes:</t>
  </si>
  <si>
    <t>x</t>
  </si>
  <si>
    <r>
      <t>P[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£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]</t>
    </r>
  </si>
  <si>
    <t>p.m.f.</t>
  </si>
  <si>
    <t>c.d.f.</t>
  </si>
  <si>
    <r>
      <t>P[</t>
    </r>
    <r>
      <rPr>
        <i/>
        <sz val="12"/>
        <rFont val="Times New Roman"/>
        <family val="1"/>
      </rPr>
      <t>X = x</t>
    </r>
    <r>
      <rPr>
        <sz val="12"/>
        <rFont val="Times New Roman"/>
        <family val="1"/>
      </rPr>
      <t>]</t>
    </r>
  </si>
  <si>
    <t>Partial tables of the binomial probability mass function</t>
  </si>
  <si>
    <t>and the binomial cumulative distribution function:</t>
  </si>
  <si>
    <r>
      <t xml:space="preserve">  </t>
    </r>
    <r>
      <rPr>
        <sz val="12"/>
        <rFont val="Symbol"/>
        <family val="1"/>
        <charset val="2"/>
      </rPr>
      <t>¬</t>
    </r>
    <r>
      <rPr>
        <sz val="12"/>
        <rFont val="Times New Roman"/>
        <family val="1"/>
      </rPr>
      <t xml:space="preserve"> must be in [0, 1]</t>
    </r>
  </si>
  <si>
    <r>
      <t>P[</t>
    </r>
    <r>
      <rPr>
        <i/>
        <sz val="12"/>
        <rFont val="Times New Roman"/>
        <family val="1"/>
      </rPr>
      <t>x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</rPr>
      <t xml:space="preserve">0.5 </t>
    </r>
    <r>
      <rPr>
        <sz val="12"/>
        <rFont val="Symbol"/>
        <family val="1"/>
        <charset val="2"/>
      </rPr>
      <t>£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£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+0.5] = </t>
    </r>
  </si>
  <si>
    <r>
      <t xml:space="preserve">  </t>
    </r>
    <r>
      <rPr>
        <sz val="12"/>
        <rFont val="Symbol"/>
        <family val="1"/>
        <charset val="2"/>
      </rPr>
      <t>¬</t>
    </r>
    <r>
      <rPr>
        <sz val="12"/>
        <rFont val="Times New Roman"/>
        <family val="1"/>
      </rPr>
      <t xml:space="preserve"> must be positive integer</t>
    </r>
  </si>
  <si>
    <r>
      <t xml:space="preserve">  </t>
    </r>
    <r>
      <rPr>
        <sz val="12"/>
        <rFont val="Symbol"/>
        <family val="1"/>
        <charset val="2"/>
      </rPr>
      <t>¬</t>
    </r>
    <r>
      <rPr>
        <sz val="12"/>
        <rFont val="Times New Roman"/>
        <family val="1"/>
      </rPr>
      <t xml:space="preserve"> must be integer in [0,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</si>
</sst>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6" x14ac:knownFonts="1">
    <font>
      <sz val="10"/>
      <name val="Arial"/>
    </font>
    <font>
      <sz val="12"/>
      <name val="Times New Roman"/>
      <family val="1"/>
    </font>
    <font>
      <i/>
      <sz val="12"/>
      <name val="Times New Roman"/>
      <family val="1"/>
    </font>
    <font>
      <sz val="12"/>
      <name val="Symbol"/>
      <family val="1"/>
      <charset val="2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2" borderId="1" xfId="0" applyFont="1" applyFill="1" applyBorder="1" applyProtection="1">
      <protection locked="0"/>
    </xf>
    <xf numFmtId="164" fontId="1" fillId="0" borderId="2" xfId="0" applyNumberFormat="1" applyFont="1" applyBorder="1"/>
    <xf numFmtId="164" fontId="1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/>
    <xf numFmtId="0" fontId="1" fillId="0" borderId="0" xfId="0" quotePrefix="1" applyFont="1"/>
    <xf numFmtId="164" fontId="1" fillId="3" borderId="2" xfId="0" applyNumberFormat="1" applyFont="1" applyFill="1" applyBorder="1"/>
    <xf numFmtId="0" fontId="2" fillId="0" borderId="6" xfId="0" applyFont="1" applyBorder="1" applyAlignment="1">
      <alignment horizontal="right"/>
    </xf>
    <xf numFmtId="0" fontId="1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Binomial p.m.f.</a:t>
            </a:r>
          </a:p>
        </c:rich>
      </c:tx>
      <c:layout>
        <c:manualLayout>
          <c:xMode val="edge"/>
          <c:yMode val="edge"/>
          <c:x val="0.32371845346254791"/>
          <c:y val="4.8832271762208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93622598693221"/>
          <c:y val="0.16560543890458904"/>
          <c:w val="0.76923197308188895"/>
          <c:h val="0.602973649344913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Table!$C$27</c:f>
              <c:strCache>
                <c:ptCount val="1"/>
                <c:pt idx="0">
                  <c:v>P[X = x]</c:v>
                </c:pt>
              </c:strCache>
            </c:strRef>
          </c:tx>
          <c:spPr>
            <a:solidFill>
              <a:srgbClr val="FF0000"/>
            </a:solidFill>
            <a:ln w="25400">
              <a:solidFill>
                <a:srgbClr val="FF00FF"/>
              </a:solidFill>
              <a:prstDash val="solid"/>
            </a:ln>
          </c:spPr>
          <c:invertIfNegative val="0"/>
          <c:cat>
            <c:numRef>
              <c:f>Table!$B$28:$B$48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Table!$C$28:$C$48</c:f>
              <c:numCache>
                <c:formatCode>0.00000</c:formatCode>
                <c:ptCount val="21"/>
                <c:pt idx="0">
                  <c:v>0.1073741824</c:v>
                </c:pt>
                <c:pt idx="1">
                  <c:v>0.26843545600000002</c:v>
                </c:pt>
                <c:pt idx="2">
                  <c:v>0.3019898880000001</c:v>
                </c:pt>
                <c:pt idx="3">
                  <c:v>0.20132659200000003</c:v>
                </c:pt>
                <c:pt idx="4">
                  <c:v>8.8080384000000025E-2</c:v>
                </c:pt>
                <c:pt idx="5">
                  <c:v>2.6424115200000015E-2</c:v>
                </c:pt>
                <c:pt idx="6">
                  <c:v>5.5050240000000016E-3</c:v>
                </c:pt>
                <c:pt idx="7">
                  <c:v>7.8643199999999956E-4</c:v>
                </c:pt>
                <c:pt idx="8">
                  <c:v>7.3728000000000132E-5</c:v>
                </c:pt>
                <c:pt idx="9">
                  <c:v>4.0959999999999935E-6</c:v>
                </c:pt>
                <c:pt idx="10">
                  <c:v>1.0240000000000004E-7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87840"/>
        <c:axId val="68329472"/>
      </c:barChart>
      <c:catAx>
        <c:axId val="6558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94711689884918226"/>
              <c:y val="0.861997536932087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83294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8329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20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P[</a:t>
                </a:r>
                <a:r>
                  <a:rPr lang="en-CA" sz="20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 = x</a:t>
                </a:r>
                <a:r>
                  <a:rPr lang="en-CA" sz="20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8.0128205128205121E-3"/>
              <c:y val="1.910828025477706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5587840"/>
        <c:crosses val="autoZero"/>
        <c:crossBetween val="between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Binomial c.d.f.</a:t>
            </a:r>
          </a:p>
        </c:rich>
      </c:tx>
      <c:layout>
        <c:manualLayout>
          <c:xMode val="edge"/>
          <c:yMode val="edge"/>
          <c:x val="0.32051332525741971"/>
          <c:y val="2.9354207436399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50029343871044"/>
          <c:y val="0.13307253420121984"/>
          <c:w val="0.79166790563011069"/>
          <c:h val="0.69275995745929153"/>
        </c:manualLayout>
      </c:layout>
      <c:lineChart>
        <c:grouping val="standard"/>
        <c:varyColors val="0"/>
        <c:ser>
          <c:idx val="0"/>
          <c:order val="0"/>
          <c:tx>
            <c:strRef>
              <c:f>Table!$F$27</c:f>
              <c:strCache>
                <c:ptCount val="1"/>
                <c:pt idx="0">
                  <c:v>P[X £ x]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Table!$E$28:$E$48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Table!$F$28:$F$48</c:f>
              <c:numCache>
                <c:formatCode>0.00000</c:formatCode>
                <c:ptCount val="21"/>
                <c:pt idx="0">
                  <c:v>0.1073741824</c:v>
                </c:pt>
                <c:pt idx="1">
                  <c:v>0.3758096384000002</c:v>
                </c:pt>
                <c:pt idx="2">
                  <c:v>0.67779952639999996</c:v>
                </c:pt>
                <c:pt idx="3">
                  <c:v>0.87912611839999999</c:v>
                </c:pt>
                <c:pt idx="4">
                  <c:v>0.96720650240000006</c:v>
                </c:pt>
                <c:pt idx="5">
                  <c:v>0.99363061760000004</c:v>
                </c:pt>
                <c:pt idx="6">
                  <c:v>0.99913564160000001</c:v>
                </c:pt>
                <c:pt idx="7">
                  <c:v>0.99992207360000007</c:v>
                </c:pt>
                <c:pt idx="8">
                  <c:v>0.99999580160000001</c:v>
                </c:pt>
                <c:pt idx="9">
                  <c:v>0.99999989759999997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56416"/>
        <c:axId val="96959104"/>
      </c:lineChart>
      <c:catAx>
        <c:axId val="9695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95032202705431046"/>
              <c:y val="0.904110410856177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69591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695910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19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P[</a:t>
                </a:r>
                <a:r>
                  <a:rPr lang="en-CA" sz="19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19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&lt;=</a:t>
                </a:r>
                <a:r>
                  <a:rPr lang="en-CA" sz="19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19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3.3653846153846152E-2"/>
              <c:y val="9.7847358121330719E-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6956416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57150</xdr:rowOff>
    </xdr:from>
    <xdr:to>
      <xdr:col>9</xdr:col>
      <xdr:colOff>561975</xdr:colOff>
      <xdr:row>24</xdr:row>
      <xdr:rowOff>142875</xdr:rowOff>
    </xdr:to>
    <xdr:graphicFrame macro="">
      <xdr:nvGraphicFramePr>
        <xdr:cNvPr id="20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25</xdr:row>
      <xdr:rowOff>66675</xdr:rowOff>
    </xdr:from>
    <xdr:to>
      <xdr:col>9</xdr:col>
      <xdr:colOff>561975</xdr:colOff>
      <xdr:row>49</xdr:row>
      <xdr:rowOff>133350</xdr:rowOff>
    </xdr:to>
    <xdr:graphicFrame macro="">
      <xdr:nvGraphicFramePr>
        <xdr:cNvPr id="20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workbookViewId="0">
      <selection activeCell="E3" sqref="E3"/>
    </sheetView>
  </sheetViews>
  <sheetFormatPr defaultRowHeight="15.75" x14ac:dyDescent="0.25"/>
  <cols>
    <col min="1" max="6" width="9.140625" style="1"/>
    <col min="7" max="7" width="9.7109375" style="1" customWidth="1"/>
    <col min="8" max="16384" width="9.140625" style="1"/>
  </cols>
  <sheetData>
    <row r="1" spans="1:6" x14ac:dyDescent="0.25">
      <c r="A1" s="1" t="s">
        <v>23</v>
      </c>
    </row>
    <row r="2" spans="1:6" ht="16.5" thickBot="1" x14ac:dyDescent="0.3"/>
    <row r="3" spans="1:6" ht="16.5" thickBot="1" x14ac:dyDescent="0.3">
      <c r="A3" s="1" t="s">
        <v>0</v>
      </c>
      <c r="D3" s="2" t="s">
        <v>2</v>
      </c>
      <c r="E3" s="4">
        <v>10</v>
      </c>
      <c r="F3" s="13" t="s">
        <v>33</v>
      </c>
    </row>
    <row r="4" spans="1:6" ht="16.5" thickBot="1" x14ac:dyDescent="0.3">
      <c r="D4" s="2"/>
    </row>
    <row r="5" spans="1:6" ht="16.5" thickBot="1" x14ac:dyDescent="0.3">
      <c r="A5" s="1" t="s">
        <v>1</v>
      </c>
      <c r="D5" s="2" t="s">
        <v>3</v>
      </c>
      <c r="E5" s="4">
        <v>0.2</v>
      </c>
      <c r="F5" s="13" t="s">
        <v>31</v>
      </c>
    </row>
    <row r="6" spans="1:6" x14ac:dyDescent="0.25">
      <c r="A6" s="1" t="s">
        <v>8</v>
      </c>
      <c r="D6" s="2" t="s">
        <v>9</v>
      </c>
      <c r="E6" s="1">
        <f>1-E5</f>
        <v>0.8</v>
      </c>
    </row>
    <row r="7" spans="1:6" x14ac:dyDescent="0.25">
      <c r="D7" s="2"/>
    </row>
    <row r="8" spans="1:6" x14ac:dyDescent="0.25">
      <c r="A8" s="1" t="s">
        <v>4</v>
      </c>
      <c r="D8" s="3" t="s">
        <v>5</v>
      </c>
      <c r="E8" s="1">
        <f>E3*E5</f>
        <v>2</v>
      </c>
    </row>
    <row r="9" spans="1:6" x14ac:dyDescent="0.25">
      <c r="A9" s="1" t="s">
        <v>6</v>
      </c>
      <c r="D9" s="3" t="s">
        <v>7</v>
      </c>
      <c r="E9" s="1">
        <f>E8*E6</f>
        <v>1.6</v>
      </c>
    </row>
    <row r="10" spans="1:6" x14ac:dyDescent="0.25">
      <c r="A10" s="1" t="s">
        <v>10</v>
      </c>
      <c r="D10" s="3" t="s">
        <v>11</v>
      </c>
      <c r="E10" s="1">
        <f>SQRT(E9)</f>
        <v>1.2649110640673518</v>
      </c>
    </row>
    <row r="11" spans="1:6" ht="16.5" thickBot="1" x14ac:dyDescent="0.3"/>
    <row r="12" spans="1:6" ht="16.5" thickBot="1" x14ac:dyDescent="0.3">
      <c r="A12" s="1" t="s">
        <v>12</v>
      </c>
      <c r="D12" s="2" t="s">
        <v>14</v>
      </c>
      <c r="E12" s="4">
        <v>3</v>
      </c>
      <c r="F12" s="13" t="s">
        <v>34</v>
      </c>
    </row>
    <row r="14" spans="1:6" x14ac:dyDescent="0.25">
      <c r="A14" s="1" t="s">
        <v>13</v>
      </c>
      <c r="D14" s="3" t="s">
        <v>17</v>
      </c>
      <c r="E14" s="14">
        <f>IF(E12&lt;0,0,IF(E12&gt;E3,0,BINOMDIST(E12,E3,E5,FALSE)))</f>
        <v>0.20132659200000003</v>
      </c>
    </row>
    <row r="15" spans="1:6" x14ac:dyDescent="0.25">
      <c r="A15" s="1" t="s">
        <v>15</v>
      </c>
      <c r="D15" s="3" t="s">
        <v>16</v>
      </c>
      <c r="E15" s="14">
        <f>IF(E12&lt;0,0,IF(E12&gt;E3,1,BINOMDIST(E12,E3,E5,TRUE)))</f>
        <v>0.87912611839999999</v>
      </c>
    </row>
    <row r="17" spans="1:6" x14ac:dyDescent="0.25">
      <c r="A17" s="1" t="s">
        <v>18</v>
      </c>
      <c r="D17" s="2" t="s">
        <v>19</v>
      </c>
      <c r="E17" s="6">
        <f>IF(E12&lt;0,0,POISSON(E12,E8,FALSE))</f>
        <v>0.18044704431548364</v>
      </c>
    </row>
    <row r="18" spans="1:6" x14ac:dyDescent="0.25">
      <c r="D18" s="2" t="s">
        <v>20</v>
      </c>
      <c r="E18" s="6">
        <f>IF(E12&lt;0,0,POISSON(E12,E8,TRUE))</f>
        <v>0.85712346049854693</v>
      </c>
    </row>
    <row r="20" spans="1:6" x14ac:dyDescent="0.25">
      <c r="D20" s="3" t="s">
        <v>32</v>
      </c>
      <c r="E20" s="5">
        <f>NORMDIST(E12+0.5,E8,E10,TRUE)-NORMDIST(E12-0.5,E8,E10,TRUE)</f>
        <v>0.22847643530646133</v>
      </c>
    </row>
    <row r="21" spans="1:6" x14ac:dyDescent="0.25">
      <c r="A21" s="1" t="s">
        <v>21</v>
      </c>
      <c r="D21" s="3" t="s">
        <v>22</v>
      </c>
      <c r="E21" s="5">
        <f>NORMDIST(E12+0.5,E8,E10,TRUE)</f>
        <v>0.88216004328548125</v>
      </c>
    </row>
    <row r="23" spans="1:6" x14ac:dyDescent="0.25">
      <c r="A23" s="1" t="s">
        <v>29</v>
      </c>
    </row>
    <row r="24" spans="1:6" x14ac:dyDescent="0.25">
      <c r="A24" s="1" t="s">
        <v>30</v>
      </c>
    </row>
    <row r="25" spans="1:6" x14ac:dyDescent="0.25">
      <c r="C25" s="2" t="s">
        <v>2</v>
      </c>
      <c r="D25" s="9">
        <f>E3</f>
        <v>10</v>
      </c>
      <c r="E25" s="2" t="s">
        <v>3</v>
      </c>
      <c r="F25" s="9">
        <f>E5</f>
        <v>0.2</v>
      </c>
    </row>
    <row r="26" spans="1:6" x14ac:dyDescent="0.25">
      <c r="C26" s="7" t="s">
        <v>26</v>
      </c>
      <c r="E26" s="8"/>
      <c r="F26" s="7" t="s">
        <v>27</v>
      </c>
    </row>
    <row r="27" spans="1:6" x14ac:dyDescent="0.25">
      <c r="B27" s="10" t="s">
        <v>24</v>
      </c>
      <c r="C27" s="11" t="s">
        <v>28</v>
      </c>
      <c r="E27" s="10" t="s">
        <v>24</v>
      </c>
      <c r="F27" s="11" t="s">
        <v>25</v>
      </c>
    </row>
    <row r="28" spans="1:6" x14ac:dyDescent="0.25">
      <c r="B28" s="3">
        <f>IF(E8&lt;10,0,INT(E8-10))</f>
        <v>0</v>
      </c>
      <c r="C28" s="12">
        <f t="shared" ref="C28:C38" si="0">IF(B28&lt;0,0,IF(B28&gt;E$3,0,BINOMDIST(B28,E$3,E$5,FALSE)))</f>
        <v>0.1073741824</v>
      </c>
      <c r="E28" s="3">
        <f>B28</f>
        <v>0</v>
      </c>
      <c r="F28" s="12">
        <f>IF(B28&lt;0,0,IF(B28&gt;E$3,1,BINOMDIST(B28,E$3,E$5,TRUE)))</f>
        <v>0.1073741824</v>
      </c>
    </row>
    <row r="29" spans="1:6" x14ac:dyDescent="0.25">
      <c r="B29" s="3">
        <f>B28+1</f>
        <v>1</v>
      </c>
      <c r="C29" s="12">
        <f t="shared" si="0"/>
        <v>0.26843545600000002</v>
      </c>
      <c r="E29" s="3">
        <f>E28+1</f>
        <v>1</v>
      </c>
      <c r="F29" s="12">
        <f t="shared" ref="F29:F38" si="1">IF(B29&lt;0,0,IF(B29&gt;E$3,1,BINOMDIST(B29,E$3,E$5,TRUE)))</f>
        <v>0.3758096384000002</v>
      </c>
    </row>
    <row r="30" spans="1:6" x14ac:dyDescent="0.25">
      <c r="B30" s="3">
        <f t="shared" ref="B30:B38" si="2">B29+1</f>
        <v>2</v>
      </c>
      <c r="C30" s="12">
        <f t="shared" si="0"/>
        <v>0.3019898880000001</v>
      </c>
      <c r="E30" s="3">
        <f t="shared" ref="E30:E38" si="3">E29+1</f>
        <v>2</v>
      </c>
      <c r="F30" s="12">
        <f t="shared" si="1"/>
        <v>0.67779952639999996</v>
      </c>
    </row>
    <row r="31" spans="1:6" x14ac:dyDescent="0.25">
      <c r="B31" s="3">
        <f t="shared" si="2"/>
        <v>3</v>
      </c>
      <c r="C31" s="12">
        <f t="shared" si="0"/>
        <v>0.20132659200000003</v>
      </c>
      <c r="E31" s="3">
        <f t="shared" si="3"/>
        <v>3</v>
      </c>
      <c r="F31" s="12">
        <f t="shared" si="1"/>
        <v>0.87912611839999999</v>
      </c>
    </row>
    <row r="32" spans="1:6" x14ac:dyDescent="0.25">
      <c r="B32" s="3">
        <f t="shared" si="2"/>
        <v>4</v>
      </c>
      <c r="C32" s="12">
        <f t="shared" si="0"/>
        <v>8.8080384000000025E-2</v>
      </c>
      <c r="E32" s="3">
        <f t="shared" si="3"/>
        <v>4</v>
      </c>
      <c r="F32" s="12">
        <f t="shared" si="1"/>
        <v>0.96720650240000006</v>
      </c>
    </row>
    <row r="33" spans="2:6" x14ac:dyDescent="0.25">
      <c r="B33" s="3">
        <f t="shared" si="2"/>
        <v>5</v>
      </c>
      <c r="C33" s="12">
        <f t="shared" si="0"/>
        <v>2.6424115200000015E-2</v>
      </c>
      <c r="E33" s="3">
        <f t="shared" si="3"/>
        <v>5</v>
      </c>
      <c r="F33" s="12">
        <f t="shared" si="1"/>
        <v>0.99363061760000004</v>
      </c>
    </row>
    <row r="34" spans="2:6" x14ac:dyDescent="0.25">
      <c r="B34" s="3">
        <f t="shared" si="2"/>
        <v>6</v>
      </c>
      <c r="C34" s="12">
        <f t="shared" si="0"/>
        <v>5.5050240000000016E-3</v>
      </c>
      <c r="E34" s="3">
        <f t="shared" si="3"/>
        <v>6</v>
      </c>
      <c r="F34" s="12">
        <f t="shared" si="1"/>
        <v>0.99913564160000001</v>
      </c>
    </row>
    <row r="35" spans="2:6" x14ac:dyDescent="0.25">
      <c r="B35" s="3">
        <f t="shared" si="2"/>
        <v>7</v>
      </c>
      <c r="C35" s="12">
        <f t="shared" si="0"/>
        <v>7.8643199999999956E-4</v>
      </c>
      <c r="E35" s="3">
        <f t="shared" si="3"/>
        <v>7</v>
      </c>
      <c r="F35" s="12">
        <f t="shared" si="1"/>
        <v>0.99992207360000007</v>
      </c>
    </row>
    <row r="36" spans="2:6" x14ac:dyDescent="0.25">
      <c r="B36" s="3">
        <f t="shared" si="2"/>
        <v>8</v>
      </c>
      <c r="C36" s="12">
        <f t="shared" si="0"/>
        <v>7.3728000000000132E-5</v>
      </c>
      <c r="E36" s="3">
        <f t="shared" si="3"/>
        <v>8</v>
      </c>
      <c r="F36" s="12">
        <f t="shared" si="1"/>
        <v>0.99999580160000001</v>
      </c>
    </row>
    <row r="37" spans="2:6" x14ac:dyDescent="0.25">
      <c r="B37" s="3">
        <f t="shared" si="2"/>
        <v>9</v>
      </c>
      <c r="C37" s="12">
        <f t="shared" si="0"/>
        <v>4.0959999999999935E-6</v>
      </c>
      <c r="E37" s="3">
        <f t="shared" si="3"/>
        <v>9</v>
      </c>
      <c r="F37" s="12">
        <f t="shared" si="1"/>
        <v>0.99999989759999997</v>
      </c>
    </row>
    <row r="38" spans="2:6" x14ac:dyDescent="0.25">
      <c r="B38" s="3">
        <f t="shared" si="2"/>
        <v>10</v>
      </c>
      <c r="C38" s="12">
        <f t="shared" si="0"/>
        <v>1.0240000000000004E-7</v>
      </c>
      <c r="E38" s="3">
        <f t="shared" si="3"/>
        <v>10</v>
      </c>
      <c r="F38" s="12">
        <f t="shared" si="1"/>
        <v>1</v>
      </c>
    </row>
    <row r="39" spans="2:6" x14ac:dyDescent="0.25">
      <c r="B39" s="3">
        <f t="shared" ref="B39:B48" si="4">B38+1</f>
        <v>11</v>
      </c>
      <c r="C39" s="12">
        <f t="shared" ref="C39:C48" si="5">IF(B39&lt;0,0,IF(B39&gt;E$3,0,BINOMDIST(B39,E$3,E$5,FALSE)))</f>
        <v>0</v>
      </c>
      <c r="E39" s="3">
        <f t="shared" ref="E39:E48" si="6">E38+1</f>
        <v>11</v>
      </c>
      <c r="F39" s="12">
        <f t="shared" ref="F39:F48" si="7">IF(B39&lt;0,0,IF(B39&gt;E$3,1,BINOMDIST(B39,E$3,E$5,TRUE)))</f>
        <v>1</v>
      </c>
    </row>
    <row r="40" spans="2:6" x14ac:dyDescent="0.25">
      <c r="B40" s="3">
        <f t="shared" si="4"/>
        <v>12</v>
      </c>
      <c r="C40" s="12">
        <f t="shared" si="5"/>
        <v>0</v>
      </c>
      <c r="E40" s="3">
        <f t="shared" si="6"/>
        <v>12</v>
      </c>
      <c r="F40" s="12">
        <f t="shared" si="7"/>
        <v>1</v>
      </c>
    </row>
    <row r="41" spans="2:6" x14ac:dyDescent="0.25">
      <c r="B41" s="3">
        <f t="shared" si="4"/>
        <v>13</v>
      </c>
      <c r="C41" s="12">
        <f t="shared" si="5"/>
        <v>0</v>
      </c>
      <c r="E41" s="3">
        <f t="shared" si="6"/>
        <v>13</v>
      </c>
      <c r="F41" s="12">
        <f t="shared" si="7"/>
        <v>1</v>
      </c>
    </row>
    <row r="42" spans="2:6" x14ac:dyDescent="0.25">
      <c r="B42" s="3">
        <f t="shared" si="4"/>
        <v>14</v>
      </c>
      <c r="C42" s="12">
        <f t="shared" si="5"/>
        <v>0</v>
      </c>
      <c r="E42" s="3">
        <f t="shared" si="6"/>
        <v>14</v>
      </c>
      <c r="F42" s="12">
        <f t="shared" si="7"/>
        <v>1</v>
      </c>
    </row>
    <row r="43" spans="2:6" x14ac:dyDescent="0.25">
      <c r="B43" s="3">
        <f t="shared" si="4"/>
        <v>15</v>
      </c>
      <c r="C43" s="12">
        <f t="shared" si="5"/>
        <v>0</v>
      </c>
      <c r="E43" s="3">
        <f t="shared" si="6"/>
        <v>15</v>
      </c>
      <c r="F43" s="12">
        <f t="shared" si="7"/>
        <v>1</v>
      </c>
    </row>
    <row r="44" spans="2:6" x14ac:dyDescent="0.25">
      <c r="B44" s="3">
        <f t="shared" si="4"/>
        <v>16</v>
      </c>
      <c r="C44" s="12">
        <f t="shared" si="5"/>
        <v>0</v>
      </c>
      <c r="E44" s="3">
        <f t="shared" si="6"/>
        <v>16</v>
      </c>
      <c r="F44" s="12">
        <f t="shared" si="7"/>
        <v>1</v>
      </c>
    </row>
    <row r="45" spans="2:6" x14ac:dyDescent="0.25">
      <c r="B45" s="3">
        <f t="shared" si="4"/>
        <v>17</v>
      </c>
      <c r="C45" s="12">
        <f t="shared" si="5"/>
        <v>0</v>
      </c>
      <c r="E45" s="3">
        <f t="shared" si="6"/>
        <v>17</v>
      </c>
      <c r="F45" s="12">
        <f t="shared" si="7"/>
        <v>1</v>
      </c>
    </row>
    <row r="46" spans="2:6" x14ac:dyDescent="0.25">
      <c r="B46" s="3">
        <f t="shared" si="4"/>
        <v>18</v>
      </c>
      <c r="C46" s="12">
        <f t="shared" si="5"/>
        <v>0</v>
      </c>
      <c r="E46" s="3">
        <f t="shared" si="6"/>
        <v>18</v>
      </c>
      <c r="F46" s="12">
        <f t="shared" si="7"/>
        <v>1</v>
      </c>
    </row>
    <row r="47" spans="2:6" x14ac:dyDescent="0.25">
      <c r="B47" s="3">
        <f t="shared" si="4"/>
        <v>19</v>
      </c>
      <c r="C47" s="12">
        <f t="shared" si="5"/>
        <v>0</v>
      </c>
      <c r="E47" s="3">
        <f t="shared" si="6"/>
        <v>19</v>
      </c>
      <c r="F47" s="12">
        <f t="shared" si="7"/>
        <v>1</v>
      </c>
    </row>
    <row r="48" spans="2:6" x14ac:dyDescent="0.25">
      <c r="B48" s="3">
        <f t="shared" si="4"/>
        <v>20</v>
      </c>
      <c r="C48" s="12">
        <f t="shared" si="5"/>
        <v>0</v>
      </c>
      <c r="E48" s="3">
        <f t="shared" si="6"/>
        <v>20</v>
      </c>
      <c r="F48" s="12">
        <f t="shared" si="7"/>
        <v>1</v>
      </c>
    </row>
  </sheetData>
  <sheetProtection sheet="1" objects="1" scenarios="1"/>
  <phoneticPr fontId="0" type="noConversion"/>
  <printOptions horizontalCentered="1" verticalCentered="1" gridLines="1"/>
  <pageMargins left="0.74803149606299213" right="0.74803149606299213" top="0.98425196850393704" bottom="0.98425196850393704" header="0.51181102362204722" footer="0.51181102362204722"/>
  <pageSetup scale="88" orientation="portrait" r:id="rId1"/>
  <headerFooter alignWithMargins="0">
    <oddHeader>&amp;L&amp;"Times New Roman,Bold"&amp;12ENGI 4421
Prob. &amp;&amp; Stat.&amp;C&amp;"Times New Roman,Bold"&amp;12Binomial Probability Distribution
Calculator&amp;R&amp;"Lincoln,Regular"&amp;14Dr. G.H. George</oddHeader>
    <oddFooter>&amp;L&amp;F - &amp;A&amp;R&amp;D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G2"/>
  <sheetViews>
    <sheetView workbookViewId="0"/>
  </sheetViews>
  <sheetFormatPr defaultRowHeight="15.75" x14ac:dyDescent="0.25"/>
  <cols>
    <col min="1" max="16384" width="9.140625" style="1"/>
  </cols>
  <sheetData>
    <row r="2" spans="3:7" x14ac:dyDescent="0.25">
      <c r="C2" s="15" t="s">
        <v>2</v>
      </c>
      <c r="D2" s="16">
        <f>Table!E3</f>
        <v>10</v>
      </c>
      <c r="F2" s="15" t="s">
        <v>3</v>
      </c>
      <c r="G2" s="16">
        <f>Table!E5</f>
        <v>0.2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85" orientation="portrait" r:id="rId1"/>
  <headerFooter alignWithMargins="0">
    <oddHeader xml:space="preserve">&amp;L&amp;"Times New Roman,Bold"&amp;12ENGI 4421 
Prob. &amp;&amp; Stat.&amp;C&amp;"Times New Roman,Bold"&amp;12Binomial Probability Distribution
Graphs &amp;R&amp;"Lincoln,Regular"&amp;14Dr. G.H. George&amp;"Times New Roman,Regular"&amp;12  </oddHeader>
    <oddFooter>&amp;L&amp;F - &amp;A&amp;R&amp;D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</vt:lpstr>
      <vt:lpstr>Graphs</vt:lpstr>
      <vt:lpstr>Graphs!Print_Area</vt:lpstr>
      <vt:lpstr>Table!Print_Area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Binomial pmf and cdf tables and calculator</dc:title>
  <dc:subject>ENGI 4421 Probability and Statistics</dc:subject>
  <dc:creator>Glyn George</dc:creator>
  <cp:lastModifiedBy>Glyn George</cp:lastModifiedBy>
  <cp:lastPrinted>2015-02-20T12:38:03Z</cp:lastPrinted>
  <dcterms:created xsi:type="dcterms:W3CDTF">2000-03-07T17:28:12Z</dcterms:created>
  <dcterms:modified xsi:type="dcterms:W3CDTF">2015-02-20T12:39:04Z</dcterms:modified>
</cp:coreProperties>
</file>