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30" yWindow="60" windowWidth="9510" windowHeight="8925"/>
  </bookViews>
  <sheets>
    <sheet name="Tables" sheetId="1" r:id="rId1"/>
    <sheet name="Graphs" sheetId="2" r:id="rId2"/>
  </sheets>
  <definedNames>
    <definedName name="_xlnm.Print_Area" localSheetId="1">Graphs!$A$1:$I$50</definedName>
    <definedName name="_xlnm.Print_Area" localSheetId="0">Tables!$A$1:$G$47</definedName>
  </definedNames>
  <calcPr calcId="145621"/>
</workbook>
</file>

<file path=xl/calcChain.xml><?xml version="1.0" encoding="utf-8"?>
<calcChain xmlns="http://schemas.openxmlformats.org/spreadsheetml/2006/main">
  <c r="E7" i="1" l="1"/>
  <c r="E4" i="1"/>
  <c r="E5" i="1"/>
  <c r="E15" i="1" s="1"/>
  <c r="E16" i="1" s="1"/>
  <c r="E17" i="1" s="1"/>
  <c r="G10" i="1" l="1"/>
  <c r="C11" i="1"/>
  <c r="C10" i="1" s="1"/>
  <c r="E24" i="1"/>
  <c r="E25" i="1"/>
  <c r="F1" i="2"/>
  <c r="E21" i="1"/>
  <c r="E22" i="1"/>
  <c r="H22" i="1" s="1"/>
  <c r="E29" i="1"/>
  <c r="A32" i="1"/>
  <c r="E32" i="1" l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G32" i="1"/>
  <c r="C32" i="1"/>
  <c r="A33" i="1"/>
  <c r="B32" i="1"/>
  <c r="F32" i="1"/>
  <c r="F33" i="1" l="1"/>
  <c r="G33" i="1"/>
  <c r="C33" i="1"/>
  <c r="A34" i="1"/>
  <c r="B33" i="1"/>
  <c r="F34" i="1" l="1"/>
  <c r="C34" i="1"/>
  <c r="G34" i="1"/>
  <c r="B34" i="1"/>
  <c r="A35" i="1"/>
  <c r="A36" i="1"/>
  <c r="C36" i="1" l="1"/>
  <c r="G36" i="1"/>
  <c r="B35" i="1"/>
  <c r="C35" i="1"/>
  <c r="G35" i="1"/>
  <c r="F35" i="1"/>
  <c r="F36" i="1"/>
  <c r="B36" i="1"/>
  <c r="A37" i="1"/>
  <c r="G37" i="1" l="1"/>
  <c r="C37" i="1"/>
  <c r="B37" i="1"/>
  <c r="A38" i="1"/>
  <c r="F37" i="1"/>
  <c r="C38" i="1" l="1"/>
  <c r="G38" i="1"/>
  <c r="A39" i="1"/>
  <c r="F38" i="1"/>
  <c r="B38" i="1"/>
  <c r="C39" i="1" l="1"/>
  <c r="G39" i="1"/>
  <c r="B39" i="1"/>
  <c r="A40" i="1"/>
  <c r="F39" i="1"/>
  <c r="C40" i="1" l="1"/>
  <c r="G40" i="1"/>
  <c r="A41" i="1"/>
  <c r="F40" i="1"/>
  <c r="B40" i="1"/>
  <c r="G41" i="1" l="1"/>
  <c r="C41" i="1"/>
  <c r="B41" i="1"/>
  <c r="A42" i="1"/>
  <c r="F41" i="1"/>
  <c r="C42" i="1" l="1"/>
  <c r="G42" i="1"/>
  <c r="A43" i="1"/>
  <c r="F42" i="1"/>
  <c r="B42" i="1"/>
  <c r="C43" i="1" l="1"/>
  <c r="G43" i="1"/>
  <c r="B43" i="1"/>
  <c r="A44" i="1"/>
  <c r="F43" i="1"/>
  <c r="C44" i="1" l="1"/>
  <c r="G44" i="1"/>
  <c r="F44" i="1"/>
  <c r="B44" i="1"/>
  <c r="A45" i="1"/>
  <c r="G45" i="1" l="1"/>
  <c r="C45" i="1"/>
  <c r="F45" i="1"/>
  <c r="B45" i="1"/>
  <c r="A46" i="1"/>
  <c r="C46" i="1" l="1"/>
  <c r="G46" i="1"/>
  <c r="F46" i="1"/>
  <c r="B46" i="1"/>
  <c r="A47" i="1"/>
  <c r="C47" i="1" l="1"/>
  <c r="G47" i="1"/>
  <c r="F47" i="1"/>
  <c r="B47" i="1"/>
</calcChain>
</file>

<file path=xl/sharedStrings.xml><?xml version="1.0" encoding="utf-8"?>
<sst xmlns="http://schemas.openxmlformats.org/spreadsheetml/2006/main" count="49" uniqueCount="42">
  <si>
    <t>Mean = expected value</t>
  </si>
  <si>
    <t>Standard deviation</t>
  </si>
  <si>
    <r>
      <t xml:space="preserve">Poisson </t>
    </r>
    <r>
      <rPr>
        <i/>
        <sz val="12"/>
        <rFont val="Times New Roman"/>
        <family val="1"/>
      </rPr>
      <t>p.m.f.</t>
    </r>
  </si>
  <si>
    <r>
      <t xml:space="preserve">Poisson </t>
    </r>
    <r>
      <rPr>
        <i/>
        <sz val="12"/>
        <rFont val="Times New Roman"/>
        <family val="1"/>
      </rPr>
      <t>c.d.f.</t>
    </r>
  </si>
  <si>
    <t>Normal approx.:</t>
  </si>
  <si>
    <t>p.m.f.</t>
  </si>
  <si>
    <t>c.d.f.</t>
  </si>
  <si>
    <t xml:space="preserve">m = </t>
  </si>
  <si>
    <t>Partial tables of the Poisson probability mass function</t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</si>
  <si>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&gt; 0</t>
    </r>
  </si>
  <si>
    <t>Normal</t>
  </si>
  <si>
    <t>approx.</t>
  </si>
  <si>
    <r>
      <t xml:space="preserve"> </t>
    </r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= </t>
    </r>
  </si>
  <si>
    <r>
      <t>E[</t>
    </r>
    <r>
      <rPr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] = </t>
    </r>
    <r>
      <rPr>
        <i/>
        <sz val="12"/>
        <rFont val="Symbol"/>
        <family val="1"/>
        <charset val="2"/>
      </rPr>
      <t>m</t>
    </r>
    <r>
      <rPr>
        <sz val="12"/>
        <rFont val="Times New Roman"/>
        <family val="1"/>
      </rPr>
      <t xml:space="preserve"> = </t>
    </r>
  </si>
  <si>
    <t>Event rate</t>
  </si>
  <si>
    <r>
      <rPr>
        <i/>
        <sz val="12"/>
        <rFont val="Symbol"/>
        <family val="1"/>
        <charset val="2"/>
      </rPr>
      <t>l</t>
    </r>
    <r>
      <rPr>
        <sz val="12"/>
        <rFont val="Symbol"/>
        <family val="1"/>
        <charset val="2"/>
      </rPr>
      <t xml:space="preserve"> = 1/</t>
    </r>
    <r>
      <rPr>
        <i/>
        <sz val="12"/>
        <rFont val="Symbol"/>
        <family val="1"/>
        <charset val="2"/>
      </rPr>
      <t>m</t>
    </r>
    <r>
      <rPr>
        <sz val="12"/>
        <rFont val="Symbol"/>
        <family val="1"/>
        <charset val="2"/>
      </rPr>
      <t xml:space="preserve"> = </t>
    </r>
  </si>
  <si>
    <r>
      <t xml:space="preserve">median = </t>
    </r>
    <r>
      <rPr>
        <i/>
        <sz val="12"/>
        <rFont val="Symbol"/>
        <family val="1"/>
        <charset val="2"/>
      </rPr>
      <t>m~</t>
    </r>
    <r>
      <rPr>
        <sz val="12"/>
        <rFont val="Times New Roman"/>
        <family val="1"/>
      </rPr>
      <t xml:space="preserve"> = </t>
    </r>
  </si>
  <si>
    <r>
      <t xml:space="preserve">choose </t>
    </r>
    <r>
      <rPr>
        <i/>
        <sz val="12"/>
        <rFont val="Symbol"/>
        <family val="1"/>
        <charset val="2"/>
      </rPr>
      <t>t</t>
    </r>
    <r>
      <rPr>
        <sz val="12"/>
        <rFont val="Times New Roman"/>
        <family val="1"/>
      </rPr>
      <t xml:space="preserve"> :</t>
    </r>
  </si>
  <si>
    <r>
      <rPr>
        <i/>
        <sz val="12"/>
        <rFont val="Symbol"/>
        <family val="1"/>
        <charset val="2"/>
      </rPr>
      <t>s</t>
    </r>
    <r>
      <rPr>
        <sz val="12"/>
        <rFont val="Times New Roman"/>
        <family val="1"/>
      </rPr>
      <t xml:space="preserve"> = </t>
    </r>
  </si>
  <si>
    <r>
      <t>P[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] =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; </t>
    </r>
    <r>
      <rPr>
        <i/>
        <sz val="12"/>
        <rFont val="Symbol"/>
        <family val="1"/>
        <charset val="2"/>
      </rPr>
      <t>m</t>
    </r>
    <r>
      <rPr>
        <sz val="12"/>
        <rFont val="Times New Roman"/>
        <family val="1"/>
      </rPr>
      <t xml:space="preserve">) = </t>
    </r>
  </si>
  <si>
    <r>
      <t xml:space="preserve">Enter a value for 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:</t>
    </r>
  </si>
  <si>
    <t xml:space="preserve">n = </t>
  </si>
  <si>
    <r>
      <t>P[</t>
    </r>
    <r>
      <rPr>
        <i/>
        <sz val="12"/>
        <rFont val="Times New Roman"/>
        <family val="1"/>
      </rPr>
      <t>n</t>
    </r>
    <r>
      <rPr>
        <sz val="12"/>
        <rFont val="Symbol"/>
        <family val="1"/>
        <charset val="2"/>
      </rPr>
      <t>-</t>
    </r>
    <r>
      <rPr>
        <sz val="12"/>
        <rFont val="Times New Roman"/>
        <family val="1"/>
      </rPr>
      <t xml:space="preserve">0.5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+0.5] = </t>
    </r>
  </si>
  <si>
    <r>
      <t>P[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+0.5] = </t>
    </r>
  </si>
  <si>
    <t>n</t>
  </si>
  <si>
    <r>
      <t>P[</t>
    </r>
    <r>
      <rPr>
        <i/>
        <sz val="12"/>
        <rFont val="Times New Roman"/>
        <family val="1"/>
      </rPr>
      <t>N = n</t>
    </r>
    <r>
      <rPr>
        <sz val="12"/>
        <rFont val="Times New Roman"/>
        <family val="1"/>
      </rPr>
      <t>]</t>
    </r>
  </si>
  <si>
    <r>
      <t>P[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£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>]</t>
    </r>
  </si>
  <si>
    <r>
      <t>E[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] = </t>
    </r>
    <r>
      <rPr>
        <i/>
        <sz val="12"/>
        <rFont val="Symbol"/>
        <family val="1"/>
        <charset val="2"/>
      </rPr>
      <t>m</t>
    </r>
    <r>
      <rPr>
        <sz val="12"/>
        <rFont val="Times New Roman"/>
        <family val="1"/>
      </rPr>
      <t xml:space="preserve"> = </t>
    </r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</si>
  <si>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&gt;</t>
    </r>
    <r>
      <rPr>
        <i/>
        <sz val="12"/>
        <rFont val="Times New Roman"/>
        <family val="1"/>
      </rPr>
      <t xml:space="preserve"> t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</si>
  <si>
    <r>
      <t>P[</t>
    </r>
    <r>
      <rPr>
        <i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&lt; </t>
    </r>
    <r>
      <rPr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&lt; </t>
    </r>
    <r>
      <rPr>
        <i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>] =</t>
    </r>
  </si>
  <si>
    <r>
      <t>P[</t>
    </r>
    <r>
      <rPr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&lt; </t>
    </r>
    <r>
      <rPr>
        <i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] = </t>
    </r>
  </si>
  <si>
    <r>
      <t>P[</t>
    </r>
    <r>
      <rPr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&gt; </t>
    </r>
    <r>
      <rPr>
        <i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] = </t>
    </r>
  </si>
  <si>
    <r>
      <t xml:space="preserve">choose  </t>
    </r>
    <r>
      <rPr>
        <i/>
        <sz val="12"/>
        <rFont val="Times New Roman"/>
        <family val="1"/>
      </rPr>
      <t>t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:  </t>
    </r>
  </si>
  <si>
    <r>
      <t>t</t>
    </r>
    <r>
      <rPr>
        <vertAlign val="subscript"/>
        <sz val="12"/>
        <rFont val="Times New Roman"/>
        <family val="1"/>
      </rPr>
      <t xml:space="preserve">2 </t>
    </r>
    <r>
      <rPr>
        <sz val="12"/>
        <rFont val="Times New Roman"/>
        <family val="1"/>
      </rPr>
      <t xml:space="preserve">:  </t>
    </r>
  </si>
  <si>
    <r>
      <t>V[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] = </t>
    </r>
    <r>
      <rPr>
        <i/>
        <sz val="12"/>
        <rFont val="Symbol"/>
        <family val="1"/>
        <charset val="2"/>
      </rPr>
      <t>s</t>
    </r>
    <r>
      <rPr>
        <vertAlign val="superscript"/>
        <sz val="12"/>
        <rFont val="Symbol"/>
        <family val="1"/>
        <charset val="2"/>
      </rPr>
      <t>2</t>
    </r>
    <r>
      <rPr>
        <sz val="12"/>
        <rFont val="Times New Roman"/>
        <family val="1"/>
      </rPr>
      <t xml:space="preserve"> = </t>
    </r>
  </si>
  <si>
    <r>
      <t>P[</t>
    </r>
    <r>
      <rPr>
        <i/>
        <sz val="12"/>
        <rFont val="Times New Roman"/>
        <family val="1"/>
      </rPr>
      <t>N = n</t>
    </r>
    <r>
      <rPr>
        <sz val="12"/>
        <rFont val="Times New Roman"/>
        <family val="1"/>
      </rPr>
      <t xml:space="preserve">] =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; </t>
    </r>
    <r>
      <rPr>
        <i/>
        <sz val="12"/>
        <rFont val="Symbol"/>
        <family val="1"/>
        <charset val="2"/>
      </rPr>
      <t>m</t>
    </r>
    <r>
      <rPr>
        <sz val="12"/>
        <rFont val="Times New Roman"/>
        <family val="1"/>
      </rPr>
      <t xml:space="preserve">) = </t>
    </r>
  </si>
  <si>
    <r>
      <t xml:space="preserve">Associated </t>
    </r>
    <r>
      <rPr>
        <b/>
        <sz val="12"/>
        <rFont val="Times New Roman"/>
        <family val="1"/>
      </rPr>
      <t>Poisson</t>
    </r>
    <r>
      <rPr>
        <sz val="12"/>
        <rFont val="Times New Roman"/>
        <family val="1"/>
      </rPr>
      <t xml:space="preserve"> distribution: 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= number of events in time </t>
    </r>
    <r>
      <rPr>
        <i/>
        <sz val="12"/>
        <rFont val="Symbol"/>
        <family val="1"/>
        <charset val="2"/>
      </rPr>
      <t>t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</si>
  <si>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Exponential</t>
    </r>
    <r>
      <rPr>
        <sz val="12"/>
        <rFont val="Times New Roman"/>
        <family val="1"/>
      </rPr>
      <t xml:space="preserve"> distribution:  </t>
    </r>
    <r>
      <rPr>
        <i/>
        <sz val="12"/>
        <rFont val="Times New Roman"/>
        <family val="1"/>
      </rPr>
      <t>T</t>
    </r>
    <r>
      <rPr>
        <sz val="12"/>
        <rFont val="Times New Roman"/>
        <family val="1"/>
      </rPr>
      <t xml:space="preserve"> = waiting time to next event</t>
    </r>
  </si>
  <si>
    <r>
      <t>P[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</t>
    </r>
    <r>
      <rPr>
        <sz val="12"/>
        <rFont val="Symbol"/>
        <family val="1"/>
        <charset val="2"/>
      </rPr>
      <t>&gt;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] = </t>
    </r>
  </si>
  <si>
    <t>and the Poisson cumulative distribution function + comparison with Normal:</t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</si>
  <si>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</t>
    </r>
    <r>
      <rPr>
        <sz val="14"/>
        <rFont val="WP MathA"/>
        <charset val="2"/>
      </rPr>
      <t>$</t>
    </r>
    <r>
      <rPr>
        <sz val="12"/>
        <rFont val="Times New Roman"/>
        <family val="1"/>
      </rPr>
      <t xml:space="preserve"> 0</t>
    </r>
  </si>
  <si>
    <r>
      <t xml:space="preserve">  </t>
    </r>
    <r>
      <rPr>
        <sz val="12"/>
        <rFont val="Symbol"/>
        <family val="1"/>
        <charset val="2"/>
      </rPr>
      <t>¬</t>
    </r>
    <r>
      <rPr>
        <sz val="12"/>
        <rFont val="Times New Roman"/>
        <family val="1"/>
      </rPr>
      <t xml:space="preserve"> must be non-negative integer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</si>
</sst>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sz val="12"/>
      <name val="Symbol"/>
      <family val="1"/>
      <charset val="2"/>
    </font>
    <font>
      <b/>
      <sz val="12"/>
      <name val="Times New Roman"/>
      <family val="1"/>
    </font>
    <font>
      <b/>
      <i/>
      <sz val="12"/>
      <name val="Times New Roman"/>
      <family val="1"/>
    </font>
    <font>
      <i/>
      <sz val="12"/>
      <name val="Symbol"/>
      <family val="1"/>
      <charset val="2"/>
    </font>
    <font>
      <vertAlign val="superscript"/>
      <sz val="12"/>
      <name val="Symbol"/>
      <family val="1"/>
      <charset val="2"/>
    </font>
    <font>
      <vertAlign val="subscript"/>
      <sz val="12"/>
      <name val="Times New Roman"/>
      <family val="1"/>
    </font>
    <font>
      <sz val="14"/>
      <name val="WP MathA"/>
      <charset val="2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1" fillId="0" borderId="0" xfId="0" quotePrefix="1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right"/>
    </xf>
    <xf numFmtId="164" fontId="1" fillId="3" borderId="2" xfId="0" applyNumberFormat="1" applyFont="1" applyFill="1" applyBorder="1" applyProtection="1"/>
    <xf numFmtId="164" fontId="1" fillId="0" borderId="2" xfId="0" applyNumberFormat="1" applyFont="1" applyBorder="1" applyProtection="1"/>
    <xf numFmtId="0" fontId="1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3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164" fontId="1" fillId="0" borderId="5" xfId="0" applyNumberFormat="1" applyFont="1" applyBorder="1" applyProtection="1"/>
    <xf numFmtId="164" fontId="1" fillId="0" borderId="0" xfId="0" applyNumberFormat="1" applyFont="1" applyProtection="1"/>
    <xf numFmtId="164" fontId="1" fillId="3" borderId="0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Probability Mass Functions</a:t>
            </a:r>
          </a:p>
        </c:rich>
      </c:tx>
      <c:layout>
        <c:manualLayout>
          <c:xMode val="edge"/>
          <c:yMode val="edge"/>
          <c:x val="0.15658381670262747"/>
          <c:y val="2.9914529914529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30267816416515"/>
          <c:y val="0.28846214038741236"/>
          <c:w val="0.76156649796911313"/>
          <c:h val="0.46581293781078437"/>
        </c:manualLayout>
      </c:layout>
      <c:barChart>
        <c:barDir val="col"/>
        <c:grouping val="clustered"/>
        <c:varyColors val="0"/>
        <c:ser>
          <c:idx val="0"/>
          <c:order val="0"/>
          <c:tx>
            <c:v>Poisson</c:v>
          </c:tx>
          <c:spPr>
            <a:solidFill>
              <a:srgbClr val="FF9900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cat>
            <c:numRef>
              <c:f>Tables!$A$32:$A$47</c:f>
              <c:numCache>
                <c:formatCode>General</c:formatCode>
                <c:ptCount val="16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</c:numCache>
            </c:numRef>
          </c:cat>
          <c:val>
            <c:numRef>
              <c:f>Tables!$B$32:$B$47</c:f>
              <c:numCache>
                <c:formatCode>0.00000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1.8315638888734179E-2</c:v>
                </c:pt>
                <c:pt idx="3">
                  <c:v>7.3262555554936715E-2</c:v>
                </c:pt>
                <c:pt idx="4">
                  <c:v>0.14652511110987346</c:v>
                </c:pt>
                <c:pt idx="5">
                  <c:v>0.19536681481316462</c:v>
                </c:pt>
                <c:pt idx="6">
                  <c:v>0.19536681481316462</c:v>
                </c:pt>
                <c:pt idx="7">
                  <c:v>0.1562934518505317</c:v>
                </c:pt>
                <c:pt idx="8">
                  <c:v>0.10419563456702115</c:v>
                </c:pt>
                <c:pt idx="9">
                  <c:v>5.9540362609726373E-2</c:v>
                </c:pt>
                <c:pt idx="10">
                  <c:v>2.9770181304863183E-2</c:v>
                </c:pt>
                <c:pt idx="11">
                  <c:v>1.3231191691050297E-2</c:v>
                </c:pt>
                <c:pt idx="12">
                  <c:v>5.2924766764201169E-3</c:v>
                </c:pt>
                <c:pt idx="13">
                  <c:v>1.9245369732436813E-3</c:v>
                </c:pt>
                <c:pt idx="14">
                  <c:v>6.4151232441456022E-4</c:v>
                </c:pt>
                <c:pt idx="15">
                  <c:v>1.9738840751217212E-4</c:v>
                </c:pt>
              </c:numCache>
            </c:numRef>
          </c:val>
        </c:ser>
        <c:ser>
          <c:idx val="1"/>
          <c:order val="1"/>
          <c:tx>
            <c:v>Normal</c:v>
          </c:tx>
          <c:spPr>
            <a:pattFill prst="ltHorz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FF"/>
              </a:solidFill>
              <a:prstDash val="solid"/>
            </a:ln>
          </c:spPr>
          <c:invertIfNegative val="0"/>
          <c:cat>
            <c:numRef>
              <c:f>Tables!$A$32:$A$47</c:f>
              <c:numCache>
                <c:formatCode>General</c:formatCode>
                <c:ptCount val="16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</c:numCache>
            </c:numRef>
          </c:cat>
          <c:val>
            <c:numRef>
              <c:f>Tables!$C$32:$C$47</c:f>
              <c:numCache>
                <c:formatCode>0.00000</c:formatCode>
                <c:ptCount val="16"/>
                <c:pt idx="0">
                  <c:v>2.4027381926637892E-3</c:v>
                </c:pt>
                <c:pt idx="1">
                  <c:v>9.2447094199901401E-3</c:v>
                </c:pt>
                <c:pt idx="2">
                  <c:v>2.7834684208772404E-2</c:v>
                </c:pt>
                <c:pt idx="3">
                  <c:v>6.5590616803038154E-2</c:v>
                </c:pt>
                <c:pt idx="4">
                  <c:v>0.12097757871001295</c:v>
                </c:pt>
                <c:pt idx="5">
                  <c:v>0.17466632194020809</c:v>
                </c:pt>
                <c:pt idx="6">
                  <c:v>0.1974126513658474</c:v>
                </c:pt>
                <c:pt idx="7">
                  <c:v>0.17466632194020804</c:v>
                </c:pt>
                <c:pt idx="8">
                  <c:v>0.12097757871001302</c:v>
                </c:pt>
                <c:pt idx="9">
                  <c:v>6.5590616803038126E-2</c:v>
                </c:pt>
                <c:pt idx="10">
                  <c:v>2.7834684208772442E-2</c:v>
                </c:pt>
                <c:pt idx="11">
                  <c:v>9.2447094199901159E-3</c:v>
                </c:pt>
                <c:pt idx="12">
                  <c:v>2.4027381926637892E-3</c:v>
                </c:pt>
                <c:pt idx="13">
                  <c:v>4.8860775718995164E-4</c:v>
                </c:pt>
                <c:pt idx="14">
                  <c:v>7.7728759425910177E-5</c:v>
                </c:pt>
                <c:pt idx="15">
                  <c:v>9.6714425323884967E-6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32643072"/>
        <c:axId val="133050752"/>
      </c:barChart>
      <c:catAx>
        <c:axId val="132643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n</a:t>
                </a:r>
              </a:p>
            </c:rich>
          </c:tx>
          <c:layout>
            <c:manualLayout>
              <c:xMode val="edge"/>
              <c:yMode val="edge"/>
              <c:x val="0.95195804261122163"/>
              <c:y val="0.8311983758440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050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050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18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P[N</a:t>
                </a:r>
                <a:r>
                  <a:rPr lang="en-CA" sz="18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=n</a:t>
                </a:r>
                <a:r>
                  <a:rPr lang="en-CA" sz="18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3131672597864767E-2"/>
              <c:y val="0.2713681943603203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2643072"/>
        <c:crosses val="autoZero"/>
        <c:crossBetween val="between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3451994657251471"/>
          <c:y val="0.15811988245059111"/>
          <c:w val="0.45373702842304853"/>
          <c:h val="7.69233012540099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2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/>
              <a:t>Cumulative Distribution Function</a:t>
            </a:r>
          </a:p>
        </c:rich>
      </c:tx>
      <c:layout>
        <c:manualLayout>
          <c:xMode val="edge"/>
          <c:yMode val="edge"/>
          <c:x val="0.12658246833069917"/>
          <c:y val="3.6964980544747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519006342364042"/>
          <c:y val="0.23151772966102419"/>
          <c:w val="0.72875290386325287"/>
          <c:h val="0.58754919628259916"/>
        </c:manualLayout>
      </c:layout>
      <c:lineChart>
        <c:grouping val="standard"/>
        <c:varyColors val="0"/>
        <c:ser>
          <c:idx val="1"/>
          <c:order val="0"/>
          <c:tx>
            <c:v>Normal</c:v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dash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Tables!$E$32:$E$47</c:f>
              <c:numCache>
                <c:formatCode>General</c:formatCode>
                <c:ptCount val="16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</c:numCache>
            </c:numRef>
          </c:cat>
          <c:val>
            <c:numRef>
              <c:f>Tables!$G$32:$G$47</c:f>
              <c:numCache>
                <c:formatCode>0.00000</c:formatCode>
                <c:ptCount val="16"/>
                <c:pt idx="0">
                  <c:v>2.9797632350545551E-3</c:v>
                </c:pt>
                <c:pt idx="1">
                  <c:v>1.2224472655044696E-2</c:v>
                </c:pt>
                <c:pt idx="2">
                  <c:v>4.00591568638171E-2</c:v>
                </c:pt>
                <c:pt idx="3">
                  <c:v>0.10564977366685525</c:v>
                </c:pt>
                <c:pt idx="4">
                  <c:v>0.22662735237686821</c:v>
                </c:pt>
                <c:pt idx="5">
                  <c:v>0.4012936743170763</c:v>
                </c:pt>
                <c:pt idx="6">
                  <c:v>0.5987063256829237</c:v>
                </c:pt>
                <c:pt idx="7">
                  <c:v>0.77337264762313174</c:v>
                </c:pt>
                <c:pt idx="8">
                  <c:v>0.89435022633314476</c:v>
                </c:pt>
                <c:pt idx="9">
                  <c:v>0.95994084313618289</c:v>
                </c:pt>
                <c:pt idx="10">
                  <c:v>0.98777552734495533</c:v>
                </c:pt>
                <c:pt idx="11">
                  <c:v>0.99702023676494544</c:v>
                </c:pt>
                <c:pt idx="12">
                  <c:v>0.99942297495760923</c:v>
                </c:pt>
                <c:pt idx="13">
                  <c:v>0.99991158271479919</c:v>
                </c:pt>
                <c:pt idx="14">
                  <c:v>0.9999893114742251</c:v>
                </c:pt>
                <c:pt idx="15">
                  <c:v>0.99999898291675748</c:v>
                </c:pt>
              </c:numCache>
            </c:numRef>
          </c:val>
          <c:smooth val="0"/>
        </c:ser>
        <c:ser>
          <c:idx val="0"/>
          <c:order val="1"/>
          <c:tx>
            <c:v>Poisson</c:v>
          </c:tx>
          <c:spPr>
            <a:ln w="25400">
              <a:solidFill>
                <a:schemeClr val="bg1">
                  <a:lumMod val="75000"/>
                </a:schemeClr>
              </a:solidFill>
              <a:prstDash val="solid"/>
            </a:ln>
          </c:spPr>
          <c:marker>
            <c:symbol val="dash"/>
            <c:size val="2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Tables!$E$32:$E$47</c:f>
              <c:numCache>
                <c:formatCode>General</c:formatCode>
                <c:ptCount val="16"/>
                <c:pt idx="0">
                  <c:v>-2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</c:numCache>
            </c:numRef>
          </c:cat>
          <c:val>
            <c:numRef>
              <c:f>Tables!$F$32:$F$47</c:f>
              <c:numCache>
                <c:formatCode>0.00000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1.8315638888734179E-2</c:v>
                </c:pt>
                <c:pt idx="3">
                  <c:v>9.1578194443670893E-2</c:v>
                </c:pt>
                <c:pt idx="4">
                  <c:v>0.23810330555354431</c:v>
                </c:pt>
                <c:pt idx="5">
                  <c:v>0.43347012036670896</c:v>
                </c:pt>
                <c:pt idx="6">
                  <c:v>0.62883693517987349</c:v>
                </c:pt>
                <c:pt idx="7">
                  <c:v>0.78513038703040516</c:v>
                </c:pt>
                <c:pt idx="8">
                  <c:v>0.88932602159742624</c:v>
                </c:pt>
                <c:pt idx="9">
                  <c:v>0.94886638420715264</c:v>
                </c:pt>
                <c:pt idx="10">
                  <c:v>0.97863656551201583</c:v>
                </c:pt>
                <c:pt idx="11">
                  <c:v>0.99186775720306608</c:v>
                </c:pt>
                <c:pt idx="12">
                  <c:v>0.99716023387948627</c:v>
                </c:pt>
                <c:pt idx="13">
                  <c:v>0.99908477085272995</c:v>
                </c:pt>
                <c:pt idx="14">
                  <c:v>0.99972628317714451</c:v>
                </c:pt>
                <c:pt idx="15">
                  <c:v>0.99992367158465667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88384"/>
        <c:axId val="133090688"/>
      </c:lineChart>
      <c:catAx>
        <c:axId val="1330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n</a:t>
                </a:r>
              </a:p>
            </c:rich>
          </c:tx>
          <c:layout>
            <c:manualLayout>
              <c:xMode val="edge"/>
              <c:yMode val="edge"/>
              <c:x val="0.92947634710218185"/>
              <c:y val="0.89299692596791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090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309068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P[</a:t>
                </a:r>
                <a:r>
                  <a:rPr lang="en-CA" sz="20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&lt;= </a:t>
                </a:r>
                <a:r>
                  <a:rPr lang="en-CA" sz="20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0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2.5316455696202531E-2"/>
              <c:y val="0.21789903693944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3088384"/>
        <c:crosses val="autoZero"/>
        <c:crossBetween val="midCat"/>
        <c:majorUnit val="0.2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305624771587095"/>
          <c:y val="0.11673172176435143"/>
          <c:w val="0.51175444841546702"/>
          <c:h val="7.39299610894941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6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85725</xdr:rowOff>
    </xdr:from>
    <xdr:to>
      <xdr:col>8</xdr:col>
      <xdr:colOff>561975</xdr:colOff>
      <xdr:row>24</xdr:row>
      <xdr:rowOff>142875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25</xdr:row>
      <xdr:rowOff>19050</xdr:rowOff>
    </xdr:from>
    <xdr:to>
      <xdr:col>8</xdr:col>
      <xdr:colOff>495300</xdr:colOff>
      <xdr:row>49</xdr:row>
      <xdr:rowOff>114300</xdr:rowOff>
    </xdr:to>
    <xdr:graphicFrame macro="">
      <xdr:nvGraphicFramePr>
        <xdr:cNvPr id="10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abSelected="1" workbookViewId="0">
      <selection activeCell="E3" sqref="E3"/>
    </sheetView>
  </sheetViews>
  <sheetFormatPr defaultRowHeight="15.75" x14ac:dyDescent="0.25"/>
  <cols>
    <col min="1" max="16384" width="9.140625" style="6"/>
  </cols>
  <sheetData>
    <row r="2" spans="1:8" ht="16.5" thickBot="1" x14ac:dyDescent="0.3">
      <c r="A2" s="6" t="s">
        <v>37</v>
      </c>
    </row>
    <row r="3" spans="1:8" ht="16.5" thickBot="1" x14ac:dyDescent="0.3">
      <c r="A3" s="6" t="s">
        <v>0</v>
      </c>
      <c r="D3" s="7" t="s">
        <v>13</v>
      </c>
      <c r="E3" s="2">
        <v>1000</v>
      </c>
      <c r="F3" s="8" t="s">
        <v>9</v>
      </c>
    </row>
    <row r="4" spans="1:8" x14ac:dyDescent="0.25">
      <c r="B4" s="6" t="s">
        <v>1</v>
      </c>
      <c r="D4" s="7" t="s">
        <v>18</v>
      </c>
      <c r="E4" s="6">
        <f>E3</f>
        <v>1000</v>
      </c>
    </row>
    <row r="5" spans="1:8" x14ac:dyDescent="0.25">
      <c r="B5" s="6" t="s">
        <v>14</v>
      </c>
      <c r="D5" s="9" t="s">
        <v>15</v>
      </c>
      <c r="E5" s="6">
        <f>1/E3</f>
        <v>1E-3</v>
      </c>
    </row>
    <row r="7" spans="1:8" x14ac:dyDescent="0.25">
      <c r="D7" s="7" t="s">
        <v>16</v>
      </c>
      <c r="E7" s="6">
        <f>E3*LN(2)</f>
        <v>693.14718055994524</v>
      </c>
    </row>
    <row r="8" spans="1:8" ht="16.5" thickBot="1" x14ac:dyDescent="0.3"/>
    <row r="9" spans="1:8" ht="20.25" thickBot="1" x14ac:dyDescent="0.4">
      <c r="B9" s="7" t="s">
        <v>32</v>
      </c>
      <c r="C9" s="2">
        <v>500</v>
      </c>
      <c r="D9" s="8" t="s">
        <v>40</v>
      </c>
      <c r="F9" s="10" t="s">
        <v>33</v>
      </c>
      <c r="G9" s="2">
        <v>2000</v>
      </c>
      <c r="H9" s="8" t="s">
        <v>28</v>
      </c>
    </row>
    <row r="10" spans="1:8" ht="18.75" x14ac:dyDescent="0.35">
      <c r="B10" s="7" t="s">
        <v>30</v>
      </c>
      <c r="C10" s="11">
        <f>1-C11</f>
        <v>0.39346934028736658</v>
      </c>
      <c r="F10" s="7" t="s">
        <v>29</v>
      </c>
      <c r="G10" s="11">
        <f>EXP(-E5*C9)-EXP(-E5*G9)</f>
        <v>0.47119537647602072</v>
      </c>
    </row>
    <row r="11" spans="1:8" ht="18.75" x14ac:dyDescent="0.35">
      <c r="B11" s="7" t="s">
        <v>31</v>
      </c>
      <c r="C11" s="11">
        <f>EXP(-E5*C9)</f>
        <v>0.60653065971263342</v>
      </c>
      <c r="F11" s="7"/>
    </row>
    <row r="12" spans="1:8" x14ac:dyDescent="0.25">
      <c r="B12" s="7"/>
      <c r="C12" s="23"/>
      <c r="F12" s="7"/>
    </row>
    <row r="13" spans="1:8" ht="16.5" thickBot="1" x14ac:dyDescent="0.3">
      <c r="A13" s="6" t="s">
        <v>36</v>
      </c>
    </row>
    <row r="14" spans="1:8" ht="16.5" thickBot="1" x14ac:dyDescent="0.3">
      <c r="D14" s="7" t="s">
        <v>17</v>
      </c>
      <c r="E14" s="2">
        <v>4000</v>
      </c>
      <c r="F14" s="8" t="s">
        <v>9</v>
      </c>
    </row>
    <row r="15" spans="1:8" x14ac:dyDescent="0.25">
      <c r="A15" s="6" t="s">
        <v>0</v>
      </c>
      <c r="D15" s="7" t="s">
        <v>27</v>
      </c>
      <c r="E15" s="6">
        <f>E5*E14</f>
        <v>4</v>
      </c>
      <c r="F15" s="8"/>
    </row>
    <row r="16" spans="1:8" ht="18" x14ac:dyDescent="0.25">
      <c r="D16" s="7" t="s">
        <v>34</v>
      </c>
      <c r="E16" s="6">
        <f>E15</f>
        <v>4</v>
      </c>
    </row>
    <row r="17" spans="1:8" x14ac:dyDescent="0.25">
      <c r="A17" s="6" t="s">
        <v>1</v>
      </c>
      <c r="D17" s="7" t="s">
        <v>12</v>
      </c>
      <c r="E17" s="6">
        <f>SQRT(E16)</f>
        <v>2</v>
      </c>
    </row>
    <row r="18" spans="1:8" ht="16.5" thickBot="1" x14ac:dyDescent="0.3"/>
    <row r="19" spans="1:8" ht="16.5" thickBot="1" x14ac:dyDescent="0.3">
      <c r="A19" s="6" t="s">
        <v>20</v>
      </c>
      <c r="D19" s="10" t="s">
        <v>21</v>
      </c>
      <c r="E19" s="2">
        <v>2</v>
      </c>
      <c r="F19" s="8" t="s">
        <v>41</v>
      </c>
    </row>
    <row r="21" spans="1:8" x14ac:dyDescent="0.25">
      <c r="A21" s="6" t="s">
        <v>2</v>
      </c>
      <c r="D21" s="7" t="s">
        <v>35</v>
      </c>
      <c r="E21" s="11">
        <f>IF(E15&gt;0,(IF(E19&gt;=0,POISSON(E19,E15,FALSE),0)),0)</f>
        <v>0.14652511110987346</v>
      </c>
    </row>
    <row r="22" spans="1:8" x14ac:dyDescent="0.25">
      <c r="A22" s="6" t="s">
        <v>3</v>
      </c>
      <c r="D22" s="7" t="s">
        <v>19</v>
      </c>
      <c r="E22" s="11">
        <f>IF(E15&gt;0,(IF(E19&gt;=0,POISSON(E19,E15,TRUE),0)),0)</f>
        <v>0.23810330555354431</v>
      </c>
      <c r="G22" s="7" t="s">
        <v>38</v>
      </c>
      <c r="H22" s="11">
        <f>1-E22</f>
        <v>0.76189669444645569</v>
      </c>
    </row>
    <row r="24" spans="1:8" x14ac:dyDescent="0.25">
      <c r="D24" s="7" t="s">
        <v>22</v>
      </c>
      <c r="E24" s="12">
        <f>NORMDIST(E19+0.5,E15,E17,TRUE)-NORMDIST(E19-0.5,E15,E17,TRUE)</f>
        <v>0.12097757871001295</v>
      </c>
    </row>
    <row r="25" spans="1:8" x14ac:dyDescent="0.25">
      <c r="A25" s="6" t="s">
        <v>4</v>
      </c>
      <c r="D25" s="7" t="s">
        <v>23</v>
      </c>
      <c r="E25" s="12">
        <f>NORMDIST(E19+0.5,E15,E17,TRUE)</f>
        <v>0.22662735237686821</v>
      </c>
    </row>
    <row r="27" spans="1:8" x14ac:dyDescent="0.25">
      <c r="A27" s="6" t="s">
        <v>8</v>
      </c>
    </row>
    <row r="28" spans="1:8" x14ac:dyDescent="0.25">
      <c r="A28" s="6" t="s">
        <v>39</v>
      </c>
    </row>
    <row r="29" spans="1:8" x14ac:dyDescent="0.25">
      <c r="C29" s="13"/>
      <c r="D29" s="14" t="s">
        <v>7</v>
      </c>
      <c r="E29" s="15">
        <f>E15</f>
        <v>4</v>
      </c>
      <c r="F29" s="15"/>
    </row>
    <row r="30" spans="1:8" x14ac:dyDescent="0.25">
      <c r="B30" s="16" t="s">
        <v>5</v>
      </c>
      <c r="C30" s="16" t="s">
        <v>10</v>
      </c>
      <c r="E30" s="17"/>
      <c r="F30" s="16" t="s">
        <v>6</v>
      </c>
      <c r="G30" s="16" t="s">
        <v>10</v>
      </c>
    </row>
    <row r="31" spans="1:8" x14ac:dyDescent="0.25">
      <c r="A31" s="18" t="s">
        <v>24</v>
      </c>
      <c r="B31" s="19" t="s">
        <v>25</v>
      </c>
      <c r="C31" s="20" t="s">
        <v>11</v>
      </c>
      <c r="E31" s="18" t="s">
        <v>24</v>
      </c>
      <c r="F31" s="19" t="s">
        <v>26</v>
      </c>
      <c r="G31" s="20" t="s">
        <v>11</v>
      </c>
    </row>
    <row r="32" spans="1:8" x14ac:dyDescent="0.25">
      <c r="A32" s="7">
        <f>IF(E15&lt;5,-2,INT(E15)-7)</f>
        <v>-2</v>
      </c>
      <c r="B32" s="21">
        <f>IF(A32&lt;0,0,POISSON(A32,$E$15,FALSE))</f>
        <v>0</v>
      </c>
      <c r="C32" s="22">
        <f>NORMDIST($A32+0.5,$E$15,$E$17,TRUE)-NORMDIST($A32-0.5,$E$15,$E$17,TRUE)</f>
        <v>2.4027381926637892E-3</v>
      </c>
      <c r="E32" s="7">
        <f>A32</f>
        <v>-2</v>
      </c>
      <c r="F32" s="21">
        <f>IF(A32&lt;0,0,POISSON(A32,$E$15,TRUE))</f>
        <v>0</v>
      </c>
      <c r="G32" s="22">
        <f>NORMDIST($A32+0.5,$E$15,$E$17,TRUE)</f>
        <v>2.9797632350545551E-3</v>
      </c>
    </row>
    <row r="33" spans="1:7" x14ac:dyDescent="0.25">
      <c r="A33" s="7">
        <f>A32+1</f>
        <v>-1</v>
      </c>
      <c r="B33" s="21">
        <f>IF(A33&lt;0,0,POISSON(A33,$E$15,FALSE))</f>
        <v>0</v>
      </c>
      <c r="C33" s="22">
        <f t="shared" ref="C33:C47" si="0">NORMDIST($A33+0.5,$E$15,$E$17,TRUE)-NORMDIST($A33-0.5,$E$15,$E$17,TRUE)</f>
        <v>9.2447094199901401E-3</v>
      </c>
      <c r="E33" s="7">
        <f>E32+1</f>
        <v>-1</v>
      </c>
      <c r="F33" s="21">
        <f>IF(A33&lt;0,0,POISSON(A33,$E$15,TRUE))</f>
        <v>0</v>
      </c>
      <c r="G33" s="22">
        <f t="shared" ref="G33:G47" si="1">NORMDIST($A33+0.5,$E$15,$E$17,TRUE)</f>
        <v>1.2224472655044696E-2</v>
      </c>
    </row>
    <row r="34" spans="1:7" x14ac:dyDescent="0.25">
      <c r="A34" s="7">
        <f t="shared" ref="A34:A47" si="2">A33+1</f>
        <v>0</v>
      </c>
      <c r="B34" s="21">
        <f>IF(A34&lt;0,0,POISSON(A34,$E$15,FALSE))</f>
        <v>1.8315638888734179E-2</v>
      </c>
      <c r="C34" s="22">
        <f t="shared" si="0"/>
        <v>2.7834684208772404E-2</v>
      </c>
      <c r="E34" s="7">
        <f t="shared" ref="E34:E47" si="3">E33+1</f>
        <v>0</v>
      </c>
      <c r="F34" s="21">
        <f>IF(A34&lt;0,0,POISSON(A34,$E$15,TRUE))</f>
        <v>1.8315638888734179E-2</v>
      </c>
      <c r="G34" s="22">
        <f t="shared" si="1"/>
        <v>4.00591568638171E-2</v>
      </c>
    </row>
    <row r="35" spans="1:7" x14ac:dyDescent="0.25">
      <c r="A35" s="7">
        <f t="shared" si="2"/>
        <v>1</v>
      </c>
      <c r="B35" s="21">
        <f>IF(A35&lt;0,0,POISSON(A35,$E$15,FALSE))</f>
        <v>7.3262555554936715E-2</v>
      </c>
      <c r="C35" s="22">
        <f t="shared" si="0"/>
        <v>6.5590616803038154E-2</v>
      </c>
      <c r="E35" s="7">
        <f t="shared" si="3"/>
        <v>1</v>
      </c>
      <c r="F35" s="21">
        <f>IF(A35&lt;0,0,POISSON(A35,$E$15,TRUE))</f>
        <v>9.1578194443670893E-2</v>
      </c>
      <c r="G35" s="22">
        <f t="shared" si="1"/>
        <v>0.10564977366685525</v>
      </c>
    </row>
    <row r="36" spans="1:7" x14ac:dyDescent="0.25">
      <c r="A36" s="7">
        <f t="shared" si="2"/>
        <v>2</v>
      </c>
      <c r="B36" s="21">
        <f>IF(A36&lt;0,0,POISSON(A36,$E$15,FALSE))</f>
        <v>0.14652511110987346</v>
      </c>
      <c r="C36" s="22">
        <f t="shared" si="0"/>
        <v>0.12097757871001295</v>
      </c>
      <c r="E36" s="7">
        <f t="shared" si="3"/>
        <v>2</v>
      </c>
      <c r="F36" s="21">
        <f>IF(A36&lt;0,0,POISSON(A36,$E$15,TRUE))</f>
        <v>0.23810330555354431</v>
      </c>
      <c r="G36" s="22">
        <f t="shared" si="1"/>
        <v>0.22662735237686821</v>
      </c>
    </row>
    <row r="37" spans="1:7" x14ac:dyDescent="0.25">
      <c r="A37" s="7">
        <f t="shared" si="2"/>
        <v>3</v>
      </c>
      <c r="B37" s="21">
        <f>IF(A37&lt;0,0,POISSON(A37,$E$15,FALSE))</f>
        <v>0.19536681481316462</v>
      </c>
      <c r="C37" s="22">
        <f t="shared" si="0"/>
        <v>0.17466632194020809</v>
      </c>
      <c r="E37" s="7">
        <f t="shared" si="3"/>
        <v>3</v>
      </c>
      <c r="F37" s="21">
        <f>IF(A37&lt;0,0,POISSON(A37,$E$15,TRUE))</f>
        <v>0.43347012036670896</v>
      </c>
      <c r="G37" s="22">
        <f t="shared" si="1"/>
        <v>0.4012936743170763</v>
      </c>
    </row>
    <row r="38" spans="1:7" x14ac:dyDescent="0.25">
      <c r="A38" s="7">
        <f t="shared" si="2"/>
        <v>4</v>
      </c>
      <c r="B38" s="21">
        <f>IF(A38&lt;0,0,POISSON(A38,$E$15,FALSE))</f>
        <v>0.19536681481316462</v>
      </c>
      <c r="C38" s="22">
        <f t="shared" si="0"/>
        <v>0.1974126513658474</v>
      </c>
      <c r="E38" s="7">
        <f t="shared" si="3"/>
        <v>4</v>
      </c>
      <c r="F38" s="21">
        <f>IF(A38&lt;0,0,POISSON(A38,$E$15,TRUE))</f>
        <v>0.62883693517987349</v>
      </c>
      <c r="G38" s="22">
        <f t="shared" si="1"/>
        <v>0.5987063256829237</v>
      </c>
    </row>
    <row r="39" spans="1:7" x14ac:dyDescent="0.25">
      <c r="A39" s="7">
        <f t="shared" si="2"/>
        <v>5</v>
      </c>
      <c r="B39" s="21">
        <f>IF(A39&lt;0,0,POISSON(A39,$E$15,FALSE))</f>
        <v>0.1562934518505317</v>
      </c>
      <c r="C39" s="22">
        <f t="shared" si="0"/>
        <v>0.17466632194020804</v>
      </c>
      <c r="E39" s="7">
        <f t="shared" si="3"/>
        <v>5</v>
      </c>
      <c r="F39" s="21">
        <f>IF(A39&lt;0,0,POISSON(A39,$E$15,TRUE))</f>
        <v>0.78513038703040516</v>
      </c>
      <c r="G39" s="22">
        <f t="shared" si="1"/>
        <v>0.77337264762313174</v>
      </c>
    </row>
    <row r="40" spans="1:7" x14ac:dyDescent="0.25">
      <c r="A40" s="7">
        <f t="shared" si="2"/>
        <v>6</v>
      </c>
      <c r="B40" s="21">
        <f>IF(A40&lt;0,0,POISSON(A40,$E$15,FALSE))</f>
        <v>0.10419563456702115</v>
      </c>
      <c r="C40" s="22">
        <f t="shared" si="0"/>
        <v>0.12097757871001302</v>
      </c>
      <c r="E40" s="7">
        <f t="shared" si="3"/>
        <v>6</v>
      </c>
      <c r="F40" s="21">
        <f>IF(A40&lt;0,0,POISSON(A40,$E$15,TRUE))</f>
        <v>0.88932602159742624</v>
      </c>
      <c r="G40" s="22">
        <f t="shared" si="1"/>
        <v>0.89435022633314476</v>
      </c>
    </row>
    <row r="41" spans="1:7" x14ac:dyDescent="0.25">
      <c r="A41" s="7">
        <f t="shared" si="2"/>
        <v>7</v>
      </c>
      <c r="B41" s="21">
        <f>IF(A41&lt;0,0,POISSON(A41,$E$15,FALSE))</f>
        <v>5.9540362609726373E-2</v>
      </c>
      <c r="C41" s="22">
        <f t="shared" si="0"/>
        <v>6.5590616803038126E-2</v>
      </c>
      <c r="E41" s="7">
        <f t="shared" si="3"/>
        <v>7</v>
      </c>
      <c r="F41" s="21">
        <f>IF(A41&lt;0,0,POISSON(A41,$E$15,TRUE))</f>
        <v>0.94886638420715264</v>
      </c>
      <c r="G41" s="22">
        <f t="shared" si="1"/>
        <v>0.95994084313618289</v>
      </c>
    </row>
    <row r="42" spans="1:7" x14ac:dyDescent="0.25">
      <c r="A42" s="7">
        <f t="shared" si="2"/>
        <v>8</v>
      </c>
      <c r="B42" s="21">
        <f>IF(A42&lt;0,0,POISSON(A42,$E$15,FALSE))</f>
        <v>2.9770181304863183E-2</v>
      </c>
      <c r="C42" s="22">
        <f t="shared" si="0"/>
        <v>2.7834684208772442E-2</v>
      </c>
      <c r="E42" s="7">
        <f t="shared" si="3"/>
        <v>8</v>
      </c>
      <c r="F42" s="21">
        <f>IF(A42&lt;0,0,POISSON(A42,$E$15,TRUE))</f>
        <v>0.97863656551201583</v>
      </c>
      <c r="G42" s="22">
        <f t="shared" si="1"/>
        <v>0.98777552734495533</v>
      </c>
    </row>
    <row r="43" spans="1:7" x14ac:dyDescent="0.25">
      <c r="A43" s="7">
        <f t="shared" si="2"/>
        <v>9</v>
      </c>
      <c r="B43" s="21">
        <f>IF(A43&lt;0,0,POISSON(A43,$E$15,FALSE))</f>
        <v>1.3231191691050297E-2</v>
      </c>
      <c r="C43" s="22">
        <f t="shared" si="0"/>
        <v>9.2447094199901159E-3</v>
      </c>
      <c r="E43" s="7">
        <f t="shared" si="3"/>
        <v>9</v>
      </c>
      <c r="F43" s="21">
        <f>IF(A43&lt;0,0,POISSON(A43,$E$15,TRUE))</f>
        <v>0.99186775720306608</v>
      </c>
      <c r="G43" s="22">
        <f t="shared" si="1"/>
        <v>0.99702023676494544</v>
      </c>
    </row>
    <row r="44" spans="1:7" x14ac:dyDescent="0.25">
      <c r="A44" s="7">
        <f t="shared" si="2"/>
        <v>10</v>
      </c>
      <c r="B44" s="21">
        <f>IF(A44&lt;0,0,POISSON(A44,$E$15,FALSE))</f>
        <v>5.2924766764201169E-3</v>
      </c>
      <c r="C44" s="22">
        <f t="shared" si="0"/>
        <v>2.4027381926637892E-3</v>
      </c>
      <c r="E44" s="7">
        <f t="shared" si="3"/>
        <v>10</v>
      </c>
      <c r="F44" s="21">
        <f>IF(A44&lt;0,0,POISSON(A44,$E$15,TRUE))</f>
        <v>0.99716023387948627</v>
      </c>
      <c r="G44" s="22">
        <f t="shared" si="1"/>
        <v>0.99942297495760923</v>
      </c>
    </row>
    <row r="45" spans="1:7" x14ac:dyDescent="0.25">
      <c r="A45" s="7">
        <f t="shared" si="2"/>
        <v>11</v>
      </c>
      <c r="B45" s="21">
        <f>IF(A45&lt;0,0,POISSON(A45,$E$15,FALSE))</f>
        <v>1.9245369732436813E-3</v>
      </c>
      <c r="C45" s="22">
        <f t="shared" si="0"/>
        <v>4.8860775718995164E-4</v>
      </c>
      <c r="E45" s="7">
        <f t="shared" si="3"/>
        <v>11</v>
      </c>
      <c r="F45" s="21">
        <f>IF(A45&lt;0,0,POISSON(A45,$E$15,TRUE))</f>
        <v>0.99908477085272995</v>
      </c>
      <c r="G45" s="22">
        <f t="shared" si="1"/>
        <v>0.99991158271479919</v>
      </c>
    </row>
    <row r="46" spans="1:7" x14ac:dyDescent="0.25">
      <c r="A46" s="7">
        <f t="shared" si="2"/>
        <v>12</v>
      </c>
      <c r="B46" s="21">
        <f>IF(A46&lt;0,0,POISSON(A46,$E$15,FALSE))</f>
        <v>6.4151232441456022E-4</v>
      </c>
      <c r="C46" s="22">
        <f t="shared" si="0"/>
        <v>7.7728759425910177E-5</v>
      </c>
      <c r="E46" s="7">
        <f t="shared" si="3"/>
        <v>12</v>
      </c>
      <c r="F46" s="21">
        <f>IF(A46&lt;0,0,POISSON(A46,$E$15,TRUE))</f>
        <v>0.99972628317714451</v>
      </c>
      <c r="G46" s="22">
        <f t="shared" si="1"/>
        <v>0.9999893114742251</v>
      </c>
    </row>
    <row r="47" spans="1:7" x14ac:dyDescent="0.25">
      <c r="A47" s="7">
        <f t="shared" si="2"/>
        <v>13</v>
      </c>
      <c r="B47" s="21">
        <f>IF(A47&lt;0,0,POISSON(A47,$E$15,FALSE))</f>
        <v>1.9738840751217212E-4</v>
      </c>
      <c r="C47" s="22">
        <f t="shared" si="0"/>
        <v>9.6714425323884967E-6</v>
      </c>
      <c r="E47" s="7">
        <f t="shared" si="3"/>
        <v>13</v>
      </c>
      <c r="F47" s="21">
        <f>IF(A47&lt;0,0,POISSON(A47,$E$15,TRUE))</f>
        <v>0.99992367158465667</v>
      </c>
      <c r="G47" s="22">
        <f t="shared" si="1"/>
        <v>0.99999898291675748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88" orientation="portrait" r:id="rId1"/>
  <headerFooter alignWithMargins="0">
    <oddHeader>&amp;L&amp;"Times New Roman,Bold"&amp;12ENGI 4421
Probability &amp;&amp; Statistics&amp;C&amp;"Times New Roman,Bold"&amp;12Poisson Probability Distribution
Calculator 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1:F1"/>
  <sheetViews>
    <sheetView workbookViewId="0">
      <selection activeCell="F1" sqref="F1"/>
    </sheetView>
  </sheetViews>
  <sheetFormatPr defaultRowHeight="15.75" x14ac:dyDescent="0.25"/>
  <cols>
    <col min="1" max="16384" width="9.140625" style="1"/>
  </cols>
  <sheetData>
    <row r="1" spans="4:6" x14ac:dyDescent="0.25">
      <c r="D1" s="3"/>
      <c r="E1" s="4" t="s">
        <v>27</v>
      </c>
      <c r="F1" s="5">
        <f>Tables!E15</f>
        <v>4</v>
      </c>
    </row>
  </sheetData>
  <sheetProtection sheet="1" objects="1" scenarios="1"/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85" orientation="portrait" r:id="rId1"/>
  <headerFooter alignWithMargins="0">
    <oddHeader xml:space="preserve">&amp;L&amp;"Times New Roman,Bold"&amp;12ENGI 4421
Prob. &amp;&amp; Stat.&amp;C&amp;"Times New Roman,Bold"&amp;12 Poisson Probability Distribution&amp;R&amp;"Lincoln,Regular"&amp;14Dr.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Tables</vt:lpstr>
      <vt:lpstr>Graphs</vt:lpstr>
      <vt:lpstr>Graphs!Print_Area</vt:lpstr>
      <vt:lpstr>Tables!Print_Area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Exponential calculator + Poisson pmf and cdf tables and calculator</dc:title>
  <dc:subject>ENGI 4421 Probability and Statistics</dc:subject>
  <dc:creator>Glyn George</dc:creator>
  <cp:lastModifiedBy>Glyn George</cp:lastModifiedBy>
  <cp:lastPrinted>2018-02-23T14:04:28Z</cp:lastPrinted>
  <dcterms:created xsi:type="dcterms:W3CDTF">2000-03-07T17:28:12Z</dcterms:created>
  <dcterms:modified xsi:type="dcterms:W3CDTF">2018-02-23T14:52:44Z</dcterms:modified>
</cp:coreProperties>
</file>