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" windowWidth="10410" windowHeight="9555"/>
  </bookViews>
  <sheets>
    <sheet name="Tables" sheetId="1" r:id="rId1"/>
    <sheet name="Graphs" sheetId="2" r:id="rId2"/>
  </sheets>
  <definedNames>
    <definedName name="_xlnm.Print_Area" localSheetId="1">Graphs!$A$1:$J$50</definedName>
    <definedName name="_xlnm.Print_Area" localSheetId="0">Tables!$B$1:$H$27</definedName>
  </definedNames>
  <calcPr calcId="145621"/>
</workbook>
</file>

<file path=xl/calcChain.xml><?xml version="1.0" encoding="utf-8"?>
<calcChain xmlns="http://schemas.openxmlformats.org/spreadsheetml/2006/main">
  <c r="C2" i="2" l="1"/>
  <c r="F2" i="2"/>
  <c r="I2" i="2"/>
  <c r="F6" i="1"/>
  <c r="D22" i="1" s="1"/>
  <c r="B10" i="1" s="1"/>
  <c r="G22" i="1"/>
  <c r="G23" i="1"/>
  <c r="D23" i="1" s="1"/>
  <c r="D24" i="1" s="1"/>
  <c r="G24" i="1"/>
  <c r="B11" i="1" l="1"/>
  <c r="J10" i="1"/>
  <c r="C10" i="1" s="1"/>
  <c r="D10" i="1" s="1"/>
  <c r="F10" i="1"/>
  <c r="G10" i="1" s="1"/>
  <c r="F11" i="1" l="1"/>
  <c r="G11" i="1" s="1"/>
  <c r="J11" i="1"/>
  <c r="C11" i="1" s="1"/>
  <c r="D11" i="1" s="1"/>
  <c r="B12" i="1"/>
  <c r="B13" i="1" l="1"/>
  <c r="J12" i="1"/>
  <c r="C12" i="1" s="1"/>
  <c r="D12" i="1" s="1"/>
  <c r="F12" i="1"/>
  <c r="G12" i="1" s="1"/>
  <c r="F13" i="1" l="1"/>
  <c r="G13" i="1" s="1"/>
  <c r="J13" i="1"/>
  <c r="C13" i="1" s="1"/>
  <c r="D13" i="1" s="1"/>
  <c r="B14" i="1"/>
  <c r="B15" i="1" l="1"/>
  <c r="J14" i="1"/>
  <c r="C14" i="1" s="1"/>
  <c r="D14" i="1" s="1"/>
  <c r="F14" i="1"/>
  <c r="G14" i="1" s="1"/>
  <c r="F15" i="1" l="1"/>
  <c r="G15" i="1" s="1"/>
  <c r="J15" i="1"/>
  <c r="C15" i="1" s="1"/>
  <c r="D15" i="1" s="1"/>
  <c r="B16" i="1"/>
  <c r="B17" i="1" l="1"/>
  <c r="J16" i="1"/>
  <c r="C16" i="1" s="1"/>
  <c r="D16" i="1" s="1"/>
  <c r="F16" i="1"/>
  <c r="G16" i="1" s="1"/>
  <c r="F17" i="1" l="1"/>
  <c r="G17" i="1" s="1"/>
  <c r="B18" i="1"/>
  <c r="J17" i="1"/>
  <c r="C17" i="1" s="1"/>
  <c r="D17" i="1" s="1"/>
  <c r="B19" i="1" l="1"/>
  <c r="J18" i="1"/>
  <c r="C18" i="1" s="1"/>
  <c r="D18" i="1" s="1"/>
  <c r="F18" i="1"/>
  <c r="G18" i="1" s="1"/>
  <c r="F19" i="1" l="1"/>
  <c r="G19" i="1" s="1"/>
  <c r="J19" i="1"/>
  <c r="C19" i="1" s="1"/>
  <c r="D19" i="1" s="1"/>
  <c r="B20" i="1"/>
  <c r="J20" i="1" l="1"/>
  <c r="C20" i="1" s="1"/>
  <c r="D20" i="1" s="1"/>
  <c r="F20" i="1"/>
  <c r="G20" i="1" s="1"/>
</calcChain>
</file>

<file path=xl/sharedStrings.xml><?xml version="1.0" encoding="utf-8"?>
<sst xmlns="http://schemas.openxmlformats.org/spreadsheetml/2006/main" count="38" uniqueCount="33">
  <si>
    <t># successes in pop'ln:</t>
  </si>
  <si>
    <t>Total population size:</t>
  </si>
  <si>
    <t xml:space="preserve">Sample size: </t>
  </si>
  <si>
    <t>#successes in sample:</t>
  </si>
  <si>
    <t xml:space="preserve">N =  </t>
  </si>
  <si>
    <t xml:space="preserve">M =  </t>
  </si>
  <si>
    <t xml:space="preserve">n =  </t>
  </si>
  <si>
    <t xml:space="preserve">x =  </t>
  </si>
  <si>
    <t>P[success in 1 draw]:</t>
  </si>
  <si>
    <t>x</t>
  </si>
  <si>
    <r>
      <t>P[</t>
    </r>
    <r>
      <rPr>
        <i/>
        <sz val="12"/>
        <rFont val="Times New Roman"/>
        <family val="1"/>
      </rPr>
      <t>X = x</t>
    </r>
    <r>
      <rPr>
        <sz val="12"/>
        <rFont val="Times New Roman"/>
        <family val="1"/>
      </rPr>
      <t>]</t>
    </r>
  </si>
  <si>
    <r>
      <t>x</t>
    </r>
    <r>
      <rPr>
        <sz val="12"/>
        <rFont val="Times New Roman"/>
        <family val="1"/>
      </rPr>
      <t xml:space="preserve"> valid?</t>
    </r>
  </si>
  <si>
    <t>[below]</t>
  </si>
  <si>
    <r>
      <t>b(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)</t>
    </r>
  </si>
  <si>
    <t>Binomial:</t>
  </si>
  <si>
    <t>Hypergeometric</t>
  </si>
  <si>
    <r>
      <t>P[</t>
    </r>
    <r>
      <rPr>
        <i/>
        <sz val="12"/>
        <rFont val="Times New Roman"/>
        <family val="1"/>
      </rPr>
      <t>X &lt;= x</t>
    </r>
    <r>
      <rPr>
        <sz val="12"/>
        <rFont val="Times New Roman"/>
        <family val="1"/>
      </rPr>
      <t>]</t>
    </r>
  </si>
  <si>
    <r>
      <t>B(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)</t>
    </r>
  </si>
  <si>
    <t xml:space="preserve">s =  </t>
  </si>
  <si>
    <r>
      <t>E[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]</t>
    </r>
    <r>
      <rPr>
        <b/>
        <i/>
        <sz val="12"/>
        <rFont val="Times New Roman"/>
        <family val="1"/>
      </rPr>
      <t xml:space="preserve"> =  </t>
    </r>
  </si>
  <si>
    <r>
      <t>E[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] =  </t>
    </r>
  </si>
  <si>
    <r>
      <t>V[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]</t>
    </r>
    <r>
      <rPr>
        <b/>
        <i/>
        <sz val="12"/>
        <rFont val="Times New Roman"/>
        <family val="1"/>
      </rPr>
      <t xml:space="preserve"> =  </t>
    </r>
  </si>
  <si>
    <r>
      <t>V[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] =  </t>
    </r>
  </si>
  <si>
    <t>(&gt;0)</t>
  </si>
  <si>
    <t>Click on the "Graphs" tab to see a bar chart of the two probability mass functions</t>
  </si>
  <si>
    <t>and a crude graph of the hypergeometric c.d.f.</t>
  </si>
  <si>
    <t>Enter valid integer values in the first three boxes:</t>
  </si>
  <si>
    <t xml:space="preserve">R =  </t>
  </si>
  <si>
    <t xml:space="preserve">p = R/N =  </t>
  </si>
  <si>
    <r>
      <t>h(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)</t>
    </r>
  </si>
  <si>
    <r>
      <t>H(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)</t>
    </r>
  </si>
  <si>
    <r>
      <t xml:space="preserve">(0 &lt; </t>
    </r>
    <r>
      <rPr>
        <i/>
        <sz val="12"/>
        <rFont val="Times New Roman"/>
        <family val="1"/>
      </rPr>
      <t xml:space="preserve">R </t>
    </r>
    <r>
      <rPr>
        <sz val="12"/>
        <rFont val="Times New Roman"/>
        <family val="1"/>
      </rPr>
      <t xml:space="preserve">&lt;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)</t>
    </r>
  </si>
  <si>
    <r>
      <t xml:space="preserve">(0 &lt; </t>
    </r>
    <r>
      <rPr>
        <i/>
        <sz val="12"/>
        <rFont val="Times New Roman"/>
        <family val="1"/>
      </rPr>
      <t xml:space="preserve">n </t>
    </r>
    <r>
      <rPr>
        <sz val="12"/>
        <rFont val="Times New Roman"/>
        <family val="1"/>
      </rPr>
      <t xml:space="preserve">&lt;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</si>
</sst>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"/>
    <numFmt numFmtId="165" formatCode="0.000000"/>
  </numFmts>
  <fonts count="6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right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5" fontId="1" fillId="0" borderId="1" xfId="0" applyNumberFormat="1" applyFont="1" applyBorder="1"/>
    <xf numFmtId="0" fontId="3" fillId="0" borderId="0" xfId="0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quotePrefix="1" applyFont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29855537720708"/>
          <c:y val="0.16993500207440188"/>
          <c:w val="0.70947030497592301"/>
          <c:h val="0.55337808367818053"/>
        </c:manualLayout>
      </c:layout>
      <c:barChart>
        <c:barDir val="col"/>
        <c:grouping val="clustered"/>
        <c:varyColors val="0"/>
        <c:ser>
          <c:idx val="0"/>
          <c:order val="0"/>
          <c:tx>
            <c:v>Hypergeometric</c:v>
          </c:tx>
          <c:spPr>
            <a:solidFill>
              <a:srgbClr val="FF99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Tables!$B$10:$B$20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Tables!$C$10:$C$20</c:f>
              <c:numCache>
                <c:formatCode>0.000000000</c:formatCode>
                <c:ptCount val="11"/>
                <c:pt idx="0">
                  <c:v>0.25454545454545452</c:v>
                </c:pt>
                <c:pt idx="1">
                  <c:v>0.50909090909090904</c:v>
                </c:pt>
                <c:pt idx="2">
                  <c:v>0.21818181818181831</c:v>
                </c:pt>
                <c:pt idx="3">
                  <c:v>1.8181818181818188E-2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Binomial</c:v>
          </c:tx>
          <c:spPr>
            <a:pattFill prst="dk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val>
            <c:numRef>
              <c:f>Tables!$F$10:$F$20</c:f>
              <c:numCache>
                <c:formatCode>0.000000</c:formatCode>
                <c:ptCount val="11"/>
                <c:pt idx="0">
                  <c:v>0.31640625000000006</c:v>
                </c:pt>
                <c:pt idx="1">
                  <c:v>0.42187499999999994</c:v>
                </c:pt>
                <c:pt idx="2">
                  <c:v>0.21093750000000003</c:v>
                </c:pt>
                <c:pt idx="3">
                  <c:v>4.6875000000000007E-2</c:v>
                </c:pt>
                <c:pt idx="4">
                  <c:v>3.9062500000000009E-3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51744"/>
        <c:axId val="65586688"/>
      </c:barChart>
      <c:catAx>
        <c:axId val="6555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8860353130016051"/>
              <c:y val="0.86710422635079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5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8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2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P[</a:t>
                </a:r>
                <a:r>
                  <a:rPr lang="en-CA" sz="227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X=x</a:t>
                </a:r>
                <a:r>
                  <a:rPr lang="en-CA" sz="227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12854053374047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5551744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2953451043338685"/>
          <c:y val="2.3965141612200435E-2"/>
          <c:w val="0.50240770465489559"/>
          <c:h val="8.27888997535438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3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Hypergeometric c.d.f.</a:t>
            </a:r>
          </a:p>
        </c:rich>
      </c:tx>
      <c:layout>
        <c:manualLayout>
          <c:xMode val="edge"/>
          <c:yMode val="edge"/>
          <c:x val="0.23188439609300043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84732734395024"/>
          <c:y val="0.205078125"/>
          <c:w val="0.78422023484713865"/>
          <c:h val="0.548828125"/>
        </c:manualLayout>
      </c:layout>
      <c:lineChart>
        <c:grouping val="standard"/>
        <c:varyColors val="0"/>
        <c:ser>
          <c:idx val="0"/>
          <c:order val="0"/>
          <c:tx>
            <c:strRef>
              <c:f>Tables!$D$9</c:f>
              <c:strCache>
                <c:ptCount val="1"/>
                <c:pt idx="0">
                  <c:v>H(x; n, R, N)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Tables!$B$10:$B$20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Tables!$D$10:$D$20</c:f>
              <c:numCache>
                <c:formatCode>0.000000000</c:formatCode>
                <c:ptCount val="11"/>
                <c:pt idx="0">
                  <c:v>0.25454545454545452</c:v>
                </c:pt>
                <c:pt idx="1">
                  <c:v>0.76363636363636356</c:v>
                </c:pt>
                <c:pt idx="2">
                  <c:v>0.98181818181818192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88416"/>
        <c:axId val="70412544"/>
      </c:lineChart>
      <c:catAx>
        <c:axId val="7018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93558928322365498"/>
              <c:y val="0.87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4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4125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0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H</a:t>
                </a:r>
                <a:r>
                  <a:rPr lang="en-CA" sz="2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0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; </a:t>
                </a:r>
                <a:r>
                  <a:rPr lang="en-CA" sz="20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 </a:t>
                </a:r>
                <a:r>
                  <a:rPr lang="en-CA" sz="20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CA" sz="2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 </a:t>
                </a:r>
                <a:r>
                  <a:rPr lang="en-CA" sz="20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0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2544283413848631E-2"/>
              <c:y val="0.17382812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188416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85725</xdr:rowOff>
    </xdr:from>
    <xdr:to>
      <xdr:col>9</xdr:col>
      <xdr:colOff>523875</xdr:colOff>
      <xdr:row>24</xdr:row>
      <xdr:rowOff>57150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25</xdr:row>
      <xdr:rowOff>66675</xdr:rowOff>
    </xdr:from>
    <xdr:to>
      <xdr:col>9</xdr:col>
      <xdr:colOff>514350</xdr:colOff>
      <xdr:row>49</xdr:row>
      <xdr:rowOff>142875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topLeftCell="B1" workbookViewId="0">
      <selection activeCell="F2" sqref="F2"/>
    </sheetView>
  </sheetViews>
  <sheetFormatPr defaultRowHeight="15.75" x14ac:dyDescent="0.25"/>
  <cols>
    <col min="1" max="1" width="9.140625" style="1"/>
    <col min="2" max="2" width="6.28515625" style="1" customWidth="1"/>
    <col min="3" max="3" width="13.7109375" style="1" customWidth="1"/>
    <col min="4" max="4" width="15.7109375" style="1" customWidth="1"/>
    <col min="5" max="5" width="6" style="1" customWidth="1"/>
    <col min="6" max="7" width="10.7109375" style="1" customWidth="1"/>
    <col min="8" max="16384" width="9.140625" style="1"/>
  </cols>
  <sheetData>
    <row r="1" spans="2:10" x14ac:dyDescent="0.25">
      <c r="B1" s="1" t="s">
        <v>26</v>
      </c>
    </row>
    <row r="2" spans="2:10" x14ac:dyDescent="0.25">
      <c r="B2" s="2" t="s">
        <v>1</v>
      </c>
      <c r="E2" s="4" t="s">
        <v>4</v>
      </c>
      <c r="F2" s="8">
        <v>12</v>
      </c>
      <c r="G2" s="17" t="s">
        <v>23</v>
      </c>
    </row>
    <row r="3" spans="2:10" x14ac:dyDescent="0.25">
      <c r="B3" s="2" t="s">
        <v>0</v>
      </c>
      <c r="E3" s="4" t="s">
        <v>27</v>
      </c>
      <c r="F3" s="8">
        <v>3</v>
      </c>
      <c r="G3" s="20" t="s">
        <v>31</v>
      </c>
    </row>
    <row r="4" spans="2:10" x14ac:dyDescent="0.25">
      <c r="B4" s="1" t="s">
        <v>2</v>
      </c>
      <c r="E4" s="4" t="s">
        <v>6</v>
      </c>
      <c r="F4" s="8">
        <v>4</v>
      </c>
      <c r="G4" s="20" t="s">
        <v>32</v>
      </c>
    </row>
    <row r="5" spans="2:10" x14ac:dyDescent="0.25">
      <c r="B5" s="2" t="s">
        <v>3</v>
      </c>
      <c r="E5" s="4" t="s">
        <v>7</v>
      </c>
      <c r="F5" s="7" t="s">
        <v>12</v>
      </c>
    </row>
    <row r="6" spans="2:10" x14ac:dyDescent="0.25">
      <c r="B6" s="1" t="s">
        <v>8</v>
      </c>
      <c r="E6" s="4" t="s">
        <v>28</v>
      </c>
      <c r="F6" s="12">
        <f>F3/F2</f>
        <v>0.25</v>
      </c>
    </row>
    <row r="7" spans="2:10" x14ac:dyDescent="0.25">
      <c r="C7" s="6" t="s">
        <v>10</v>
      </c>
      <c r="D7" s="6" t="s">
        <v>16</v>
      </c>
      <c r="E7" s="6"/>
      <c r="F7" s="6" t="s">
        <v>10</v>
      </c>
      <c r="G7" s="6" t="s">
        <v>16</v>
      </c>
    </row>
    <row r="8" spans="2:10" x14ac:dyDescent="0.25">
      <c r="C8" s="13" t="s">
        <v>15</v>
      </c>
      <c r="D8" s="13"/>
      <c r="E8" s="13"/>
      <c r="F8" s="13" t="s">
        <v>14</v>
      </c>
      <c r="G8" s="13"/>
    </row>
    <row r="9" spans="2:10" x14ac:dyDescent="0.25">
      <c r="B9" s="5" t="s">
        <v>9</v>
      </c>
      <c r="C9" s="1" t="s">
        <v>29</v>
      </c>
      <c r="D9" s="6" t="s">
        <v>30</v>
      </c>
      <c r="E9" s="6"/>
      <c r="F9" s="1" t="s">
        <v>13</v>
      </c>
      <c r="G9" s="1" t="s">
        <v>17</v>
      </c>
      <c r="J9" s="3" t="s">
        <v>11</v>
      </c>
    </row>
    <row r="10" spans="2:10" x14ac:dyDescent="0.25">
      <c r="B10" s="9">
        <f>IF(D22&lt;5,0,INT(D22-5))</f>
        <v>0</v>
      </c>
      <c r="C10" s="10">
        <f t="shared" ref="C10:C20" si="0">IF($J10,HYPGEOMDIST($B10,$F$4,$F$3,$F$2),0)</f>
        <v>0.25454545454545452</v>
      </c>
      <c r="D10" s="10">
        <f>$C10</f>
        <v>0.25454545454545452</v>
      </c>
      <c r="E10" s="14"/>
      <c r="F10" s="11">
        <f t="shared" ref="F10:F20" si="1">IF($B10&lt;=$F$4,BINOMDIST($B10,$F$4,$F$6,FALSE),0)</f>
        <v>0.31640625000000006</v>
      </c>
      <c r="G10" s="11">
        <f>$F10</f>
        <v>0.31640625000000006</v>
      </c>
      <c r="J10" s="1" t="b">
        <f t="shared" ref="J10:J20" si="2">IF($B10&gt;=MAX(0,$F$4-$F$2+$F$3),IF($B10&lt;=MIN($F$4,$F$3),TRUE,FALSE),FALSE)</f>
        <v>1</v>
      </c>
    </row>
    <row r="11" spans="2:10" x14ac:dyDescent="0.25">
      <c r="B11" s="9">
        <f>B10+1</f>
        <v>1</v>
      </c>
      <c r="C11" s="10">
        <f t="shared" si="0"/>
        <v>0.50909090909090904</v>
      </c>
      <c r="D11" s="10">
        <f>C11+D10</f>
        <v>0.76363636363636356</v>
      </c>
      <c r="E11" s="14"/>
      <c r="F11" s="11">
        <f t="shared" si="1"/>
        <v>0.42187499999999994</v>
      </c>
      <c r="G11" s="11">
        <f>F11+G10</f>
        <v>0.73828125</v>
      </c>
      <c r="J11" s="1" t="b">
        <f t="shared" si="2"/>
        <v>1</v>
      </c>
    </row>
    <row r="12" spans="2:10" x14ac:dyDescent="0.25">
      <c r="B12" s="9">
        <f t="shared" ref="B12:B20" si="3">B11+1</f>
        <v>2</v>
      </c>
      <c r="C12" s="10">
        <f t="shared" si="0"/>
        <v>0.21818181818181831</v>
      </c>
      <c r="D12" s="10">
        <f t="shared" ref="D12:D20" si="4">C12+D11</f>
        <v>0.98181818181818192</v>
      </c>
      <c r="E12" s="14"/>
      <c r="F12" s="11">
        <f t="shared" si="1"/>
        <v>0.21093750000000003</v>
      </c>
      <c r="G12" s="11">
        <f t="shared" ref="G12:G20" si="5">F12+G11</f>
        <v>0.94921875</v>
      </c>
      <c r="J12" s="1" t="b">
        <f t="shared" si="2"/>
        <v>1</v>
      </c>
    </row>
    <row r="13" spans="2:10" x14ac:dyDescent="0.25">
      <c r="B13" s="9">
        <f t="shared" si="3"/>
        <v>3</v>
      </c>
      <c r="C13" s="10">
        <f t="shared" si="0"/>
        <v>1.8181818181818188E-2</v>
      </c>
      <c r="D13" s="10">
        <f t="shared" si="4"/>
        <v>1</v>
      </c>
      <c r="E13" s="14"/>
      <c r="F13" s="11">
        <f t="shared" si="1"/>
        <v>4.6875000000000007E-2</v>
      </c>
      <c r="G13" s="11">
        <f t="shared" si="5"/>
        <v>0.99609375</v>
      </c>
      <c r="J13" s="1" t="b">
        <f t="shared" si="2"/>
        <v>1</v>
      </c>
    </row>
    <row r="14" spans="2:10" x14ac:dyDescent="0.25">
      <c r="B14" s="9">
        <f t="shared" si="3"/>
        <v>4</v>
      </c>
      <c r="C14" s="10">
        <f t="shared" si="0"/>
        <v>0</v>
      </c>
      <c r="D14" s="10">
        <f t="shared" si="4"/>
        <v>1</v>
      </c>
      <c r="E14" s="14"/>
      <c r="F14" s="11">
        <f t="shared" si="1"/>
        <v>3.9062500000000009E-3</v>
      </c>
      <c r="G14" s="11">
        <f t="shared" si="5"/>
        <v>1</v>
      </c>
      <c r="J14" s="1" t="b">
        <f t="shared" si="2"/>
        <v>0</v>
      </c>
    </row>
    <row r="15" spans="2:10" x14ac:dyDescent="0.25">
      <c r="B15" s="9">
        <f t="shared" si="3"/>
        <v>5</v>
      </c>
      <c r="C15" s="10">
        <f t="shared" si="0"/>
        <v>0</v>
      </c>
      <c r="D15" s="10">
        <f t="shared" si="4"/>
        <v>1</v>
      </c>
      <c r="E15" s="14"/>
      <c r="F15" s="11">
        <f t="shared" si="1"/>
        <v>0</v>
      </c>
      <c r="G15" s="11">
        <f t="shared" si="5"/>
        <v>1</v>
      </c>
      <c r="J15" s="1" t="b">
        <f t="shared" si="2"/>
        <v>0</v>
      </c>
    </row>
    <row r="16" spans="2:10" x14ac:dyDescent="0.25">
      <c r="B16" s="9">
        <f t="shared" si="3"/>
        <v>6</v>
      </c>
      <c r="C16" s="10">
        <f t="shared" si="0"/>
        <v>0</v>
      </c>
      <c r="D16" s="10">
        <f t="shared" si="4"/>
        <v>1</v>
      </c>
      <c r="E16" s="14"/>
      <c r="F16" s="11">
        <f t="shared" si="1"/>
        <v>0</v>
      </c>
      <c r="G16" s="11">
        <f t="shared" si="5"/>
        <v>1</v>
      </c>
      <c r="J16" s="1" t="b">
        <f t="shared" si="2"/>
        <v>0</v>
      </c>
    </row>
    <row r="17" spans="2:10" x14ac:dyDescent="0.25">
      <c r="B17" s="9">
        <f t="shared" si="3"/>
        <v>7</v>
      </c>
      <c r="C17" s="10">
        <f t="shared" si="0"/>
        <v>0</v>
      </c>
      <c r="D17" s="10">
        <f t="shared" si="4"/>
        <v>1</v>
      </c>
      <c r="E17" s="14"/>
      <c r="F17" s="11">
        <f t="shared" si="1"/>
        <v>0</v>
      </c>
      <c r="G17" s="11">
        <f t="shared" si="5"/>
        <v>1</v>
      </c>
      <c r="J17" s="1" t="b">
        <f t="shared" si="2"/>
        <v>0</v>
      </c>
    </row>
    <row r="18" spans="2:10" x14ac:dyDescent="0.25">
      <c r="B18" s="9">
        <f t="shared" si="3"/>
        <v>8</v>
      </c>
      <c r="C18" s="10">
        <f t="shared" si="0"/>
        <v>0</v>
      </c>
      <c r="D18" s="10">
        <f t="shared" si="4"/>
        <v>1</v>
      </c>
      <c r="E18" s="14"/>
      <c r="F18" s="11">
        <f t="shared" si="1"/>
        <v>0</v>
      </c>
      <c r="G18" s="11">
        <f t="shared" si="5"/>
        <v>1</v>
      </c>
      <c r="J18" s="1" t="b">
        <f t="shared" si="2"/>
        <v>0</v>
      </c>
    </row>
    <row r="19" spans="2:10" x14ac:dyDescent="0.25">
      <c r="B19" s="9">
        <f t="shared" si="3"/>
        <v>9</v>
      </c>
      <c r="C19" s="10">
        <f t="shared" si="0"/>
        <v>0</v>
      </c>
      <c r="D19" s="10">
        <f t="shared" si="4"/>
        <v>1</v>
      </c>
      <c r="E19" s="14"/>
      <c r="F19" s="11">
        <f t="shared" si="1"/>
        <v>0</v>
      </c>
      <c r="G19" s="11">
        <f t="shared" si="5"/>
        <v>1</v>
      </c>
      <c r="J19" s="1" t="b">
        <f t="shared" si="2"/>
        <v>0</v>
      </c>
    </row>
    <row r="20" spans="2:10" x14ac:dyDescent="0.25">
      <c r="B20" s="9">
        <f t="shared" si="3"/>
        <v>10</v>
      </c>
      <c r="C20" s="10">
        <f t="shared" si="0"/>
        <v>0</v>
      </c>
      <c r="D20" s="10">
        <f t="shared" si="4"/>
        <v>1</v>
      </c>
      <c r="E20" s="14"/>
      <c r="F20" s="11">
        <f t="shared" si="1"/>
        <v>0</v>
      </c>
      <c r="G20" s="11">
        <f t="shared" si="5"/>
        <v>1</v>
      </c>
      <c r="J20" s="1" t="b">
        <f t="shared" si="2"/>
        <v>0</v>
      </c>
    </row>
    <row r="22" spans="2:10" x14ac:dyDescent="0.25">
      <c r="C22" s="15" t="s">
        <v>19</v>
      </c>
      <c r="D22" s="12">
        <f>F4*F6</f>
        <v>1</v>
      </c>
      <c r="E22" s="12"/>
      <c r="F22" s="15" t="s">
        <v>20</v>
      </c>
      <c r="G22" s="12">
        <f>F4*F6</f>
        <v>1</v>
      </c>
    </row>
    <row r="23" spans="2:10" x14ac:dyDescent="0.25">
      <c r="C23" s="15" t="s">
        <v>21</v>
      </c>
      <c r="D23" s="12">
        <f>G23*(F2-F4)/(F2-1)</f>
        <v>0.54545454545454541</v>
      </c>
      <c r="E23" s="12"/>
      <c r="F23" s="15" t="s">
        <v>22</v>
      </c>
      <c r="G23" s="12">
        <f>F4*F6*(1-F6)</f>
        <v>0.75</v>
      </c>
    </row>
    <row r="24" spans="2:10" x14ac:dyDescent="0.25">
      <c r="C24" s="16" t="s">
        <v>18</v>
      </c>
      <c r="D24" s="12">
        <f>SQRT(D23)</f>
        <v>0.7385489458759964</v>
      </c>
      <c r="E24" s="12"/>
      <c r="F24" s="16" t="s">
        <v>18</v>
      </c>
      <c r="G24" s="12">
        <f>SQRT(G23)</f>
        <v>0.8660254037844386</v>
      </c>
    </row>
    <row r="26" spans="2:10" x14ac:dyDescent="0.25">
      <c r="B26" s="1" t="s">
        <v>24</v>
      </c>
    </row>
    <row r="27" spans="2:10" x14ac:dyDescent="0.25">
      <c r="B27" s="1" t="s">
        <v>25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120" orientation="portrait" r:id="rId1"/>
  <headerFooter alignWithMargins="0">
    <oddHeader>&amp;L&amp;"Times New Roman,Bold"&amp;12ENGI 4421&amp;C&amp;"Times New Roman,Bold"&amp;12 Hypergeometric
Probability Distribution&amp;R&amp;"Lincoln,Regular"&amp;14Dr.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"/>
  <sheetViews>
    <sheetView workbookViewId="0"/>
  </sheetViews>
  <sheetFormatPr defaultRowHeight="15.75" x14ac:dyDescent="0.25"/>
  <cols>
    <col min="1" max="16384" width="9.140625" style="1"/>
  </cols>
  <sheetData>
    <row r="2" spans="2:9" x14ac:dyDescent="0.25">
      <c r="B2" s="18" t="s">
        <v>4</v>
      </c>
      <c r="C2" s="19">
        <f>Tables!F2</f>
        <v>12</v>
      </c>
      <c r="E2" s="18" t="s">
        <v>5</v>
      </c>
      <c r="F2" s="19">
        <f>Tables!F3</f>
        <v>3</v>
      </c>
      <c r="H2" s="18" t="s">
        <v>6</v>
      </c>
      <c r="I2" s="19">
        <f>Tables!F4</f>
        <v>4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85" orientation="portrait" r:id="rId1"/>
  <headerFooter alignWithMargins="0">
    <oddHeader xml:space="preserve">&amp;L&amp;"Times New Roman,Bold"&amp;12ENGI 4421 Prob. &amp;&amp; Stat.&amp;C&amp;"Times New Roman,Bold"&amp;12Hypergeometric Probability Distribution
Graphs &amp;R&amp;"Lincoln,Regular"&amp;14Dr. G.H. George &amp;"Times New Roman,Regular"&amp;12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Tables</vt:lpstr>
      <vt:lpstr>Graphs</vt:lpstr>
      <vt:lpstr>Graphs!Print_Area</vt:lpstr>
      <vt:lpstr>Tables!Print_Area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Hypergeometric pmf and cdf tables</dc:title>
  <dc:subject>ENGI 4421 Probability and Statistics</dc:subject>
  <dc:creator>Glyn George</dc:creator>
  <cp:lastModifiedBy>Glyn George</cp:lastModifiedBy>
  <cp:lastPrinted>2015-02-20T12:39:35Z</cp:lastPrinted>
  <dcterms:created xsi:type="dcterms:W3CDTF">2000-03-07T17:28:12Z</dcterms:created>
  <dcterms:modified xsi:type="dcterms:W3CDTF">2015-02-20T12:41:36Z</dcterms:modified>
</cp:coreProperties>
</file>