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30" windowWidth="10020" windowHeight="9345" activeTab="1"/>
  </bookViews>
  <sheets>
    <sheet name="Tables" sheetId="1" r:id="rId1"/>
    <sheet name="Graphs" sheetId="2" r:id="rId2"/>
  </sheets>
  <definedNames>
    <definedName name="_xlnm.Print_Area" localSheetId="1">Graphs!$A$1:$J$39</definedName>
  </definedNames>
  <calcPr calcId="145621"/>
</workbook>
</file>

<file path=xl/calcChain.xml><?xml version="1.0" encoding="utf-8"?>
<calcChain xmlns="http://schemas.openxmlformats.org/spreadsheetml/2006/main">
  <c r="G5" i="1" l="1"/>
  <c r="C13" i="1"/>
  <c r="D13" i="1" s="1"/>
  <c r="F13" i="1"/>
  <c r="F14" i="1" s="1"/>
  <c r="A18" i="1"/>
  <c r="A19" i="1" s="1"/>
  <c r="A28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A29" i="1"/>
  <c r="C29" i="1" s="1"/>
  <c r="D29" i="1" s="1"/>
  <c r="G6" i="1"/>
  <c r="H12" i="1" s="1"/>
  <c r="I12" i="1" s="1"/>
  <c r="H13" i="1"/>
  <c r="I13" i="1" s="1"/>
  <c r="C18" i="1"/>
  <c r="D18" i="1" s="1"/>
  <c r="C27" i="1"/>
  <c r="D27" i="1" s="1"/>
  <c r="C28" i="1"/>
  <c r="D28" i="1"/>
  <c r="C12" i="1"/>
  <c r="D12" i="1" s="1"/>
  <c r="C17" i="1"/>
  <c r="D17" i="1" s="1"/>
  <c r="H14" i="1"/>
  <c r="I14" i="1" l="1"/>
  <c r="C19" i="1"/>
  <c r="D19" i="1" s="1"/>
  <c r="A20" i="1"/>
  <c r="F15" i="1"/>
  <c r="G14" i="1"/>
  <c r="A30" i="1"/>
  <c r="G13" i="1"/>
  <c r="G15" i="1" l="1"/>
  <c r="F16" i="1"/>
  <c r="H15" i="1"/>
  <c r="A31" i="1"/>
  <c r="C30" i="1"/>
  <c r="A21" i="1"/>
  <c r="C21" i="1" s="1"/>
  <c r="D21" i="1" s="1"/>
  <c r="C20" i="1"/>
  <c r="D20" i="1" s="1"/>
  <c r="F17" i="1" l="1"/>
  <c r="G16" i="1"/>
  <c r="H16" i="1"/>
  <c r="I16" i="1" s="1"/>
  <c r="C23" i="1"/>
  <c r="D30" i="1"/>
  <c r="C31" i="1"/>
  <c r="D31" i="1" s="1"/>
  <c r="A32" i="1"/>
  <c r="I15" i="1"/>
  <c r="F18" i="1" l="1"/>
  <c r="H17" i="1"/>
  <c r="G17" i="1"/>
  <c r="A33" i="1"/>
  <c r="C32" i="1"/>
  <c r="D32" i="1" s="1"/>
  <c r="H18" i="1" l="1"/>
  <c r="I18" i="1" s="1"/>
  <c r="G18" i="1"/>
  <c r="F19" i="1"/>
  <c r="C33" i="1"/>
  <c r="D33" i="1" s="1"/>
  <c r="A34" i="1"/>
  <c r="I17" i="1"/>
  <c r="A35" i="1" l="1"/>
  <c r="C34" i="1"/>
  <c r="G19" i="1"/>
  <c r="F20" i="1"/>
  <c r="H19" i="1"/>
  <c r="D34" i="1" l="1"/>
  <c r="C35" i="1"/>
  <c r="D35" i="1" s="1"/>
  <c r="A36" i="1"/>
  <c r="F21" i="1"/>
  <c r="H20" i="1"/>
  <c r="I20" i="1" s="1"/>
  <c r="G20" i="1"/>
  <c r="I19" i="1"/>
  <c r="G21" i="1" l="1"/>
  <c r="F22" i="1"/>
  <c r="H21" i="1"/>
  <c r="I21" i="1" s="1"/>
  <c r="A37" i="1"/>
  <c r="C36" i="1"/>
  <c r="D36" i="1" s="1"/>
  <c r="C37" i="1" l="1"/>
  <c r="D37" i="1" s="1"/>
  <c r="A38" i="1"/>
  <c r="G22" i="1"/>
  <c r="H22" i="1"/>
  <c r="I22" i="1" s="1"/>
  <c r="F23" i="1"/>
  <c r="A39" i="1" l="1"/>
  <c r="C38" i="1"/>
  <c r="D38" i="1" s="1"/>
  <c r="G23" i="1"/>
  <c r="F24" i="1"/>
  <c r="H23" i="1"/>
  <c r="I23" i="1" s="1"/>
  <c r="G24" i="1" l="1"/>
  <c r="F25" i="1"/>
  <c r="H24" i="1"/>
  <c r="I24" i="1" s="1"/>
  <c r="C39" i="1"/>
  <c r="D39" i="1" s="1"/>
  <c r="A40" i="1"/>
  <c r="G25" i="1" l="1"/>
  <c r="F26" i="1"/>
  <c r="H25" i="1"/>
  <c r="I25" i="1" s="1"/>
  <c r="A41" i="1"/>
  <c r="C40" i="1"/>
  <c r="D40" i="1" s="1"/>
  <c r="C41" i="1" l="1"/>
  <c r="D41" i="1" s="1"/>
  <c r="A42" i="1"/>
  <c r="G26" i="1"/>
  <c r="F27" i="1"/>
  <c r="H26" i="1"/>
  <c r="I26" i="1" s="1"/>
  <c r="F28" i="1" l="1"/>
  <c r="G27" i="1"/>
  <c r="H27" i="1"/>
  <c r="I27" i="1" s="1"/>
  <c r="A43" i="1"/>
  <c r="C43" i="1" s="1"/>
  <c r="C42" i="1"/>
  <c r="D42" i="1" s="1"/>
  <c r="D43" i="1" l="1"/>
  <c r="C45" i="1"/>
  <c r="F29" i="1"/>
  <c r="H28" i="1"/>
  <c r="I28" i="1" s="1"/>
  <c r="G28" i="1"/>
  <c r="F30" i="1" l="1"/>
  <c r="H29" i="1"/>
  <c r="I29" i="1" s="1"/>
  <c r="G29" i="1"/>
  <c r="F31" i="1" l="1"/>
  <c r="G30" i="1"/>
  <c r="H30" i="1"/>
  <c r="I30" i="1" s="1"/>
  <c r="F32" i="1" l="1"/>
  <c r="G31" i="1"/>
  <c r="H31" i="1"/>
  <c r="I31" i="1" s="1"/>
  <c r="F33" i="1" l="1"/>
  <c r="H32" i="1"/>
  <c r="I32" i="1" s="1"/>
  <c r="G32" i="1"/>
  <c r="F34" i="1" l="1"/>
  <c r="H33" i="1"/>
  <c r="I33" i="1" s="1"/>
  <c r="G33" i="1"/>
  <c r="F35" i="1" l="1"/>
  <c r="G34" i="1"/>
  <c r="H34" i="1"/>
  <c r="I34" i="1" s="1"/>
  <c r="F36" i="1" l="1"/>
  <c r="G35" i="1"/>
  <c r="H35" i="1"/>
  <c r="I35" i="1" s="1"/>
  <c r="F37" i="1" l="1"/>
  <c r="H36" i="1"/>
  <c r="I36" i="1" s="1"/>
  <c r="G36" i="1"/>
  <c r="F38" i="1" l="1"/>
  <c r="H37" i="1"/>
  <c r="I37" i="1" s="1"/>
  <c r="G37" i="1"/>
  <c r="F39" i="1" l="1"/>
  <c r="G38" i="1"/>
  <c r="H38" i="1"/>
  <c r="I38" i="1" s="1"/>
  <c r="F40" i="1" l="1"/>
  <c r="G39" i="1"/>
  <c r="H39" i="1"/>
  <c r="I39" i="1" s="1"/>
  <c r="F41" i="1" l="1"/>
  <c r="H40" i="1"/>
  <c r="I40" i="1" s="1"/>
  <c r="G40" i="1"/>
  <c r="F42" i="1" l="1"/>
  <c r="H41" i="1"/>
  <c r="I41" i="1" s="1"/>
  <c r="G41" i="1"/>
  <c r="F43" i="1" l="1"/>
  <c r="G42" i="1"/>
  <c r="H42" i="1"/>
  <c r="I42" i="1" s="1"/>
  <c r="F44" i="1" l="1"/>
  <c r="G43" i="1"/>
  <c r="H43" i="1"/>
  <c r="I43" i="1" s="1"/>
  <c r="F45" i="1" l="1"/>
  <c r="H44" i="1"/>
  <c r="I44" i="1" s="1"/>
  <c r="G44" i="1"/>
  <c r="G45" i="1" l="1"/>
  <c r="F46" i="1"/>
  <c r="H45" i="1"/>
  <c r="I45" i="1" s="1"/>
  <c r="F47" i="1" l="1"/>
  <c r="H46" i="1"/>
  <c r="I46" i="1" s="1"/>
  <c r="G46" i="1"/>
  <c r="H47" i="1" l="1"/>
  <c r="I47" i="1" s="1"/>
  <c r="G47" i="1"/>
  <c r="F48" i="1"/>
  <c r="G48" i="1" l="1"/>
  <c r="F49" i="1"/>
  <c r="H48" i="1"/>
  <c r="I48" i="1" s="1"/>
  <c r="G49" i="1" l="1"/>
  <c r="F50" i="1"/>
  <c r="H49" i="1"/>
  <c r="I49" i="1" s="1"/>
  <c r="F51" i="1" l="1"/>
  <c r="H50" i="1"/>
  <c r="I50" i="1" s="1"/>
  <c r="G50" i="1"/>
  <c r="H51" i="1" l="1"/>
  <c r="I51" i="1" s="1"/>
  <c r="G51" i="1"/>
  <c r="F52" i="1"/>
  <c r="G52" i="1" l="1"/>
  <c r="F53" i="1"/>
  <c r="H52" i="1"/>
  <c r="I52" i="1" s="1"/>
  <c r="G53" i="1" l="1"/>
  <c r="H53" i="1"/>
  <c r="I53" i="1" s="1"/>
  <c r="F54" i="1"/>
  <c r="F55" i="1" l="1"/>
  <c r="H54" i="1"/>
  <c r="I54" i="1" s="1"/>
  <c r="G54" i="1"/>
  <c r="H55" i="1" l="1"/>
  <c r="I55" i="1" s="1"/>
  <c r="F56" i="1"/>
  <c r="G55" i="1"/>
  <c r="G56" i="1" l="1"/>
  <c r="F57" i="1"/>
  <c r="H56" i="1"/>
  <c r="I56" i="1" s="1"/>
  <c r="G57" i="1" l="1"/>
  <c r="H57" i="1"/>
  <c r="I57" i="1" s="1"/>
  <c r="F58" i="1"/>
  <c r="F59" i="1" l="1"/>
  <c r="H58" i="1"/>
  <c r="I58" i="1" s="1"/>
  <c r="G58" i="1"/>
  <c r="H59" i="1" l="1"/>
  <c r="I59" i="1" s="1"/>
  <c r="G59" i="1"/>
  <c r="F60" i="1"/>
  <c r="G60" i="1" l="1"/>
  <c r="H60" i="1"/>
  <c r="I60" i="1" s="1"/>
  <c r="F61" i="1"/>
  <c r="G61" i="1" l="1"/>
  <c r="H61" i="1"/>
  <c r="I61" i="1" s="1"/>
  <c r="F62" i="1"/>
  <c r="F63" i="1" l="1"/>
  <c r="H62" i="1"/>
  <c r="I62" i="1" s="1"/>
  <c r="G62" i="1"/>
  <c r="G63" i="1" l="1"/>
  <c r="F64" i="1"/>
  <c r="H63" i="1"/>
  <c r="I63" i="1" s="1"/>
  <c r="G64" i="1" l="1"/>
  <c r="H64" i="1"/>
  <c r="I64" i="1" s="1"/>
  <c r="F65" i="1"/>
  <c r="G65" i="1" l="1"/>
  <c r="F66" i="1"/>
  <c r="H65" i="1"/>
  <c r="I65" i="1" s="1"/>
  <c r="G66" i="1" l="1"/>
  <c r="H66" i="1"/>
  <c r="I66" i="1" s="1"/>
  <c r="F67" i="1"/>
  <c r="H67" i="1" l="1"/>
  <c r="I67" i="1" s="1"/>
  <c r="G67" i="1"/>
  <c r="F68" i="1"/>
  <c r="G68" i="1" l="1"/>
  <c r="F69" i="1"/>
  <c r="H68" i="1"/>
  <c r="I68" i="1" s="1"/>
  <c r="G69" i="1" l="1"/>
  <c r="F70" i="1"/>
  <c r="H69" i="1"/>
  <c r="I69" i="1" s="1"/>
  <c r="F71" i="1" l="1"/>
  <c r="H70" i="1"/>
  <c r="I70" i="1" s="1"/>
  <c r="G70" i="1"/>
  <c r="H71" i="1" l="1"/>
  <c r="I71" i="1" s="1"/>
  <c r="F72" i="1"/>
  <c r="G71" i="1"/>
  <c r="G72" i="1" l="1"/>
  <c r="F73" i="1"/>
  <c r="H72" i="1"/>
  <c r="I72" i="1" s="1"/>
  <c r="F74" i="1" l="1"/>
  <c r="G73" i="1"/>
  <c r="H73" i="1"/>
  <c r="I73" i="1" s="1"/>
  <c r="F75" i="1" l="1"/>
  <c r="H74" i="1"/>
  <c r="I74" i="1" s="1"/>
  <c r="G74" i="1"/>
  <c r="H75" i="1" l="1"/>
  <c r="I75" i="1" s="1"/>
  <c r="F76" i="1"/>
  <c r="G75" i="1"/>
  <c r="G76" i="1" l="1"/>
  <c r="H76" i="1"/>
  <c r="I76" i="1" l="1"/>
  <c r="H78" i="1"/>
</calcChain>
</file>

<file path=xl/sharedStrings.xml><?xml version="1.0" encoding="utf-8"?>
<sst xmlns="http://schemas.openxmlformats.org/spreadsheetml/2006/main" count="39" uniqueCount="18">
  <si>
    <t xml:space="preserve">A Bernoulli random quantity has only two possible values: </t>
  </si>
  <si>
    <r>
      <t xml:space="preserve">You may change the value of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, the probability of a success.</t>
    </r>
  </si>
  <si>
    <t xml:space="preserve">p = </t>
  </si>
  <si>
    <r>
      <t xml:space="preserve">q = </t>
    </r>
    <r>
      <rPr>
        <sz val="12"/>
        <rFont val="Times New Roman"/>
        <family val="1"/>
      </rPr>
      <t>1</t>
    </r>
    <r>
      <rPr>
        <i/>
        <sz val="12"/>
        <rFont val="Symbol"/>
        <family val="1"/>
        <charset val="2"/>
      </rPr>
      <t>-</t>
    </r>
    <r>
      <rPr>
        <i/>
        <sz val="12"/>
        <rFont val="Times New Roman"/>
        <family val="1"/>
      </rPr>
      <t xml:space="preserve">p =  </t>
    </r>
  </si>
  <si>
    <r>
      <t xml:space="preserve">X = </t>
    </r>
    <r>
      <rPr>
        <sz val="12"/>
        <rFont val="Times New Roman"/>
        <family val="1"/>
      </rPr>
      <t>1 = "success" and</t>
    </r>
  </si>
  <si>
    <r>
      <t xml:space="preserve">X = </t>
    </r>
    <r>
      <rPr>
        <sz val="12"/>
        <rFont val="Times New Roman"/>
        <family val="1"/>
      </rPr>
      <t>0 = "failure".</t>
    </r>
  </si>
  <si>
    <r>
      <t xml:space="preserve"> of a random sample of size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can be calculated.</t>
    </r>
  </si>
  <si>
    <r>
      <t xml:space="preserve">The probability distribution for the mean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bar</t>
    </r>
  </si>
  <si>
    <t>x</t>
  </si>
  <si>
    <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</si>
  <si>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t>Check:</t>
  </si>
  <si>
    <t xml:space="preserve">Sum = </t>
  </si>
  <si>
    <t>i</t>
  </si>
  <si>
    <t>density</t>
  </si>
  <si>
    <r>
      <t>n</t>
    </r>
    <r>
      <rPr>
        <b/>
        <sz val="12"/>
        <rFont val="Times New Roman"/>
        <family val="1"/>
      </rPr>
      <t xml:space="preserve"> = </t>
    </r>
  </si>
  <si>
    <t>Click on a tab to see p.d.f. graphs</t>
  </si>
  <si>
    <r>
      <t xml:space="preserve">X = </t>
    </r>
    <r>
      <rPr>
        <sz val="12"/>
        <rFont val="Times New Roman"/>
        <family val="1"/>
      </rPr>
      <t xml:space="preserve">1 = "success" and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 0 = "failure".</t>
    </r>
  </si>
  <si>
    <r>
      <t xml:space="preserve">[Ensure  0 &lt;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&lt; 1 :]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</si>
</sst>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000"/>
    <numFmt numFmtId="166" formatCode="0.00000"/>
    <numFmt numFmtId="167" formatCode="0.000000000"/>
  </numFmts>
  <fonts count="6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i/>
      <sz val="12"/>
      <name val="Symbol"/>
      <family val="1"/>
      <charset val="2"/>
    </font>
    <font>
      <b/>
      <i/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Fill="1" applyBorder="1" applyAlignment="1" applyProtection="1">
      <alignment horizontal="right"/>
    </xf>
    <xf numFmtId="0" fontId="1" fillId="0" borderId="2" xfId="0" applyFont="1" applyFill="1" applyBorder="1" applyProtection="1"/>
    <xf numFmtId="0" fontId="5" fillId="2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1575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  <a:r>
              <a:rPr lang="en-CA" sz="15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1</a:t>
            </a:r>
          </a:p>
        </c:rich>
      </c:tx>
      <c:layout>
        <c:manualLayout>
          <c:xMode val="edge"/>
          <c:yMode val="edge"/>
          <c:x val="0.404929577464788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60563380281688"/>
          <c:y val="0.20552147239263804"/>
          <c:w val="0.68661971830985913"/>
          <c:h val="0.555214723926380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Tables!$B$12:$B$13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Tables!$D$12:$D$13</c:f>
              <c:numCache>
                <c:formatCode>General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918080"/>
        <c:axId val="69622016"/>
      </c:barChart>
      <c:catAx>
        <c:axId val="679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5880281690140845"/>
              <c:y val="0.85582822085889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2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22016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9859154929577461E-2"/>
              <c:y val="0.43251533742331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91808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1575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  <a:r>
              <a:rPr lang="en-CA" sz="15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4</a:t>
            </a:r>
          </a:p>
        </c:rich>
      </c:tx>
      <c:layout>
        <c:manualLayout>
          <c:xMode val="edge"/>
          <c:yMode val="edge"/>
          <c:x val="0.397887323943662"/>
          <c:y val="3.669724770642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56338028169013"/>
          <c:y val="0.21406791758624089"/>
          <c:w val="0.69366197183098588"/>
          <c:h val="0.53822790707397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Tables!$B$17:$B$21</c:f>
              <c:numCache>
                <c:formatCode>0.00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Tables!$D$17:$D$21</c:f>
              <c:numCache>
                <c:formatCode>General</c:formatCode>
                <c:ptCount val="5"/>
                <c:pt idx="0">
                  <c:v>1.5625E-2</c:v>
                </c:pt>
                <c:pt idx="1">
                  <c:v>0.1875</c:v>
                </c:pt>
                <c:pt idx="2">
                  <c:v>0.84375</c:v>
                </c:pt>
                <c:pt idx="3">
                  <c:v>1.6875</c:v>
                </c:pt>
                <c:pt idx="4">
                  <c:v>1.265625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9768320"/>
        <c:axId val="69770240"/>
      </c:barChart>
      <c:catAx>
        <c:axId val="69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58098591549295775"/>
              <c:y val="0.8715622015138015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7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77024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2816901408450703E-2"/>
              <c:y val="0.4342520487691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6832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1575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  <a:r>
              <a:rPr lang="en-CA" sz="15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16</a:t>
            </a:r>
          </a:p>
        </c:rich>
      </c:tx>
      <c:layout>
        <c:manualLayout>
          <c:xMode val="edge"/>
          <c:yMode val="edge"/>
          <c:x val="0.3873239436619718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40845070422535"/>
          <c:y val="0.18404907975460122"/>
          <c:w val="0.68661971830985913"/>
          <c:h val="0.561349693251533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Tables!$B$27:$B$43</c:f>
              <c:numCache>
                <c:formatCode>0.0000</c:formatCode>
                <c:ptCount val="17"/>
                <c:pt idx="0">
                  <c:v>0</c:v>
                </c:pt>
                <c:pt idx="1">
                  <c:v>6.25E-2</c:v>
                </c:pt>
                <c:pt idx="2">
                  <c:v>0.125</c:v>
                </c:pt>
                <c:pt idx="3">
                  <c:v>0.1875</c:v>
                </c:pt>
                <c:pt idx="4">
                  <c:v>0.25</c:v>
                </c:pt>
                <c:pt idx="5">
                  <c:v>0.3125</c:v>
                </c:pt>
                <c:pt idx="6">
                  <c:v>0.375</c:v>
                </c:pt>
                <c:pt idx="7">
                  <c:v>0.4375</c:v>
                </c:pt>
                <c:pt idx="8">
                  <c:v>0.5</c:v>
                </c:pt>
                <c:pt idx="9">
                  <c:v>0.5625</c:v>
                </c:pt>
                <c:pt idx="10">
                  <c:v>0.625</c:v>
                </c:pt>
                <c:pt idx="11">
                  <c:v>0.6875</c:v>
                </c:pt>
                <c:pt idx="12">
                  <c:v>0.75</c:v>
                </c:pt>
                <c:pt idx="13">
                  <c:v>0.8125</c:v>
                </c:pt>
                <c:pt idx="14">
                  <c:v>0.875</c:v>
                </c:pt>
                <c:pt idx="15">
                  <c:v>0.9375</c:v>
                </c:pt>
                <c:pt idx="16">
                  <c:v>1</c:v>
                </c:pt>
              </c:numCache>
            </c:numRef>
          </c:cat>
          <c:val>
            <c:numRef>
              <c:f>Tables!$D$27:$D$43</c:f>
              <c:numCache>
                <c:formatCode>0.00000000</c:formatCode>
                <c:ptCount val="17"/>
                <c:pt idx="0">
                  <c:v>3.7252902984619141E-9</c:v>
                </c:pt>
                <c:pt idx="1">
                  <c:v>1.7881393432617188E-7</c:v>
                </c:pt>
                <c:pt idx="2">
                  <c:v>4.0233135223388672E-6</c:v>
                </c:pt>
                <c:pt idx="3">
                  <c:v>5.6326389312744141E-5</c:v>
                </c:pt>
                <c:pt idx="4">
                  <c:v>5.4918229579925548E-4</c:v>
                </c:pt>
                <c:pt idx="5">
                  <c:v>3.9541125297546387E-3</c:v>
                </c:pt>
                <c:pt idx="6">
                  <c:v>2.1747618913650513E-2</c:v>
                </c:pt>
                <c:pt idx="7">
                  <c:v>9.3204081058502197E-2</c:v>
                </c:pt>
                <c:pt idx="8">
                  <c:v>0.31456377357244486</c:v>
                </c:pt>
                <c:pt idx="9">
                  <c:v>0.83883672952651978</c:v>
                </c:pt>
                <c:pt idx="10">
                  <c:v>1.7615571320056915</c:v>
                </c:pt>
                <c:pt idx="11">
                  <c:v>2.8825480341911316</c:v>
                </c:pt>
                <c:pt idx="12">
                  <c:v>3.6031850427389149</c:v>
                </c:pt>
                <c:pt idx="13">
                  <c:v>3.3260169625282288</c:v>
                </c:pt>
                <c:pt idx="14">
                  <c:v>2.1381537616252899</c:v>
                </c:pt>
                <c:pt idx="15">
                  <c:v>0.85526150465011597</c:v>
                </c:pt>
                <c:pt idx="16">
                  <c:v>0.16036153212189674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0141824"/>
        <c:axId val="113894144"/>
      </c:barChart>
      <c:catAx>
        <c:axId val="701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58098591549295775"/>
              <c:y val="0.865030674846625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38941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389414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6338028169014086E-2"/>
              <c:y val="0.414110429447852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014182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1575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  <a:r>
              <a:rPr lang="en-CA" sz="15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64</a:t>
            </a:r>
          </a:p>
        </c:rich>
      </c:tx>
      <c:layout>
        <c:manualLayout>
          <c:xMode val="edge"/>
          <c:yMode val="edge"/>
          <c:x val="0.3873239436619718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60563380281688"/>
          <c:y val="0.19631901840490798"/>
          <c:w val="0.68661971830985913"/>
          <c:h val="0.552147239263803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Tables!$G$12:$G$76</c:f>
              <c:numCache>
                <c:formatCode>0.00000</c:formatCode>
                <c:ptCount val="65"/>
                <c:pt idx="0">
                  <c:v>0</c:v>
                </c:pt>
                <c:pt idx="1">
                  <c:v>1.5625E-2</c:v>
                </c:pt>
                <c:pt idx="2">
                  <c:v>3.125E-2</c:v>
                </c:pt>
                <c:pt idx="3">
                  <c:v>4.6875E-2</c:v>
                </c:pt>
                <c:pt idx="4">
                  <c:v>6.25E-2</c:v>
                </c:pt>
                <c:pt idx="5">
                  <c:v>7.8125E-2</c:v>
                </c:pt>
                <c:pt idx="6">
                  <c:v>9.375E-2</c:v>
                </c:pt>
                <c:pt idx="7">
                  <c:v>0.109375</c:v>
                </c:pt>
                <c:pt idx="8">
                  <c:v>0.125</c:v>
                </c:pt>
                <c:pt idx="9">
                  <c:v>0.140625</c:v>
                </c:pt>
                <c:pt idx="10">
                  <c:v>0.15625</c:v>
                </c:pt>
                <c:pt idx="11">
                  <c:v>0.171875</c:v>
                </c:pt>
                <c:pt idx="12">
                  <c:v>0.1875</c:v>
                </c:pt>
                <c:pt idx="13">
                  <c:v>0.203125</c:v>
                </c:pt>
                <c:pt idx="14">
                  <c:v>0.21875</c:v>
                </c:pt>
                <c:pt idx="15">
                  <c:v>0.234375</c:v>
                </c:pt>
                <c:pt idx="16">
                  <c:v>0.25</c:v>
                </c:pt>
                <c:pt idx="17">
                  <c:v>0.265625</c:v>
                </c:pt>
                <c:pt idx="18">
                  <c:v>0.28125</c:v>
                </c:pt>
                <c:pt idx="19">
                  <c:v>0.296875</c:v>
                </c:pt>
                <c:pt idx="20">
                  <c:v>0.3125</c:v>
                </c:pt>
                <c:pt idx="21">
                  <c:v>0.328125</c:v>
                </c:pt>
                <c:pt idx="22">
                  <c:v>0.34375</c:v>
                </c:pt>
                <c:pt idx="23">
                  <c:v>0.359375</c:v>
                </c:pt>
                <c:pt idx="24">
                  <c:v>0.375</c:v>
                </c:pt>
                <c:pt idx="25">
                  <c:v>0.390625</c:v>
                </c:pt>
                <c:pt idx="26">
                  <c:v>0.40625</c:v>
                </c:pt>
                <c:pt idx="27">
                  <c:v>0.421875</c:v>
                </c:pt>
                <c:pt idx="28">
                  <c:v>0.4375</c:v>
                </c:pt>
                <c:pt idx="29">
                  <c:v>0.453125</c:v>
                </c:pt>
                <c:pt idx="30">
                  <c:v>0.46875</c:v>
                </c:pt>
                <c:pt idx="31">
                  <c:v>0.484375</c:v>
                </c:pt>
                <c:pt idx="32">
                  <c:v>0.5</c:v>
                </c:pt>
                <c:pt idx="33">
                  <c:v>0.515625</c:v>
                </c:pt>
                <c:pt idx="34">
                  <c:v>0.53125</c:v>
                </c:pt>
                <c:pt idx="35">
                  <c:v>0.546875</c:v>
                </c:pt>
                <c:pt idx="36">
                  <c:v>0.5625</c:v>
                </c:pt>
                <c:pt idx="37">
                  <c:v>0.578125</c:v>
                </c:pt>
                <c:pt idx="38">
                  <c:v>0.59375</c:v>
                </c:pt>
                <c:pt idx="39">
                  <c:v>0.609375</c:v>
                </c:pt>
                <c:pt idx="40">
                  <c:v>0.625</c:v>
                </c:pt>
                <c:pt idx="41">
                  <c:v>0.640625</c:v>
                </c:pt>
                <c:pt idx="42">
                  <c:v>0.65625</c:v>
                </c:pt>
                <c:pt idx="43">
                  <c:v>0.671875</c:v>
                </c:pt>
                <c:pt idx="44">
                  <c:v>0.6875</c:v>
                </c:pt>
                <c:pt idx="45">
                  <c:v>0.703125</c:v>
                </c:pt>
                <c:pt idx="46">
                  <c:v>0.71875</c:v>
                </c:pt>
                <c:pt idx="47">
                  <c:v>0.734375</c:v>
                </c:pt>
                <c:pt idx="48">
                  <c:v>0.75</c:v>
                </c:pt>
                <c:pt idx="49">
                  <c:v>0.765625</c:v>
                </c:pt>
                <c:pt idx="50">
                  <c:v>0.78125</c:v>
                </c:pt>
                <c:pt idx="51">
                  <c:v>0.796875</c:v>
                </c:pt>
                <c:pt idx="52">
                  <c:v>0.8125</c:v>
                </c:pt>
                <c:pt idx="53">
                  <c:v>0.828125</c:v>
                </c:pt>
                <c:pt idx="54">
                  <c:v>0.84375</c:v>
                </c:pt>
                <c:pt idx="55">
                  <c:v>0.859375</c:v>
                </c:pt>
                <c:pt idx="56">
                  <c:v>0.875</c:v>
                </c:pt>
                <c:pt idx="57">
                  <c:v>0.890625</c:v>
                </c:pt>
                <c:pt idx="58">
                  <c:v>0.90625</c:v>
                </c:pt>
                <c:pt idx="59">
                  <c:v>0.921875</c:v>
                </c:pt>
                <c:pt idx="60">
                  <c:v>0.9375</c:v>
                </c:pt>
                <c:pt idx="61">
                  <c:v>0.953125</c:v>
                </c:pt>
                <c:pt idx="62">
                  <c:v>0.96875</c:v>
                </c:pt>
                <c:pt idx="63">
                  <c:v>0.984375</c:v>
                </c:pt>
                <c:pt idx="64">
                  <c:v>1</c:v>
                </c:pt>
              </c:numCache>
            </c:numRef>
          </c:cat>
          <c:val>
            <c:numRef>
              <c:f>Tables!$I$12:$I$76</c:f>
              <c:numCache>
                <c:formatCode>0.000000000</c:formatCode>
                <c:ptCount val="65"/>
                <c:pt idx="0">
                  <c:v>1.88079096131566E-37</c:v>
                </c:pt>
                <c:pt idx="1">
                  <c:v>3.6111186457260672E-35</c:v>
                </c:pt>
                <c:pt idx="2">
                  <c:v>3.4125071202111335E-33</c:v>
                </c:pt>
                <c:pt idx="3">
                  <c:v>2.1157544145309028E-31</c:v>
                </c:pt>
                <c:pt idx="4">
                  <c:v>9.6795764464788802E-30</c:v>
                </c:pt>
                <c:pt idx="5">
                  <c:v>3.4846475207323969E-28</c:v>
                </c:pt>
                <c:pt idx="6">
                  <c:v>1.0279710186160571E-26</c:v>
                </c:pt>
                <c:pt idx="7">
                  <c:v>2.5552422462741995E-25</c:v>
                </c:pt>
                <c:pt idx="8">
                  <c:v>5.4618303014111004E-24</c:v>
                </c:pt>
                <c:pt idx="9">
                  <c:v>1.0195416562634054E-22</c:v>
                </c:pt>
                <c:pt idx="10">
                  <c:v>1.6822437328346193E-21</c:v>
                </c:pt>
                <c:pt idx="11">
                  <c:v>2.4774862247200743E-20</c:v>
                </c:pt>
                <c:pt idx="12">
                  <c:v>3.2826692477541002E-19</c:v>
                </c:pt>
                <c:pt idx="13">
                  <c:v>3.939203097304921E-18</c:v>
                </c:pt>
                <c:pt idx="14">
                  <c:v>4.3049862420546612E-17</c:v>
                </c:pt>
                <c:pt idx="15">
                  <c:v>4.3049862420546619E-16</c:v>
                </c:pt>
                <c:pt idx="16">
                  <c:v>3.9552061098877228E-15</c:v>
                </c:pt>
                <c:pt idx="17">
                  <c:v>3.3502922342578329E-14</c:v>
                </c:pt>
                <c:pt idx="18">
                  <c:v>2.6243955835019702E-13</c:v>
                </c:pt>
                <c:pt idx="19">
                  <c:v>1.9061399501224851E-12</c:v>
                </c:pt>
                <c:pt idx="20">
                  <c:v>1.2866444663326758E-11</c:v>
                </c:pt>
                <c:pt idx="21">
                  <c:v>8.087479502662539E-11</c:v>
                </c:pt>
                <c:pt idx="22">
                  <c:v>4.7422038901975781E-10</c:v>
                </c:pt>
                <c:pt idx="23">
                  <c:v>2.5979030007169344E-9</c:v>
                </c:pt>
                <c:pt idx="24">
                  <c:v>1.3314252878674293E-8</c:v>
                </c:pt>
                <c:pt idx="25">
                  <c:v>6.3908413817636558E-8</c:v>
                </c:pt>
                <c:pt idx="26">
                  <c:v>2.8758786217936454E-7</c:v>
                </c:pt>
                <c:pt idx="27">
                  <c:v>1.2142598625350949E-6</c:v>
                </c:pt>
                <c:pt idx="28">
                  <c:v>4.8136730264784122E-6</c:v>
                </c:pt>
                <c:pt idx="29">
                  <c:v>1.7926782305505811E-5</c:v>
                </c:pt>
                <c:pt idx="30">
                  <c:v>6.2743738069270352E-5</c:v>
                </c:pt>
                <c:pt idx="31">
                  <c:v>2.0644713816340559E-4</c:v>
                </c:pt>
                <c:pt idx="32">
                  <c:v>6.3869583369303691E-4</c:v>
                </c:pt>
                <c:pt idx="33">
                  <c:v>1.8580242434706503E-3</c:v>
                </c:pt>
                <c:pt idx="34">
                  <c:v>5.0822427836108982E-3</c:v>
                </c:pt>
                <c:pt idx="35">
                  <c:v>1.3068624300713736E-2</c:v>
                </c:pt>
                <c:pt idx="36">
                  <c:v>3.158250872672487E-2</c:v>
                </c:pt>
                <c:pt idx="37">
                  <c:v>7.1700830622834832E-2</c:v>
                </c:pt>
                <c:pt idx="38">
                  <c:v>0.15283598106446364</c:v>
                </c:pt>
                <c:pt idx="39">
                  <c:v>0.30567196212892733</c:v>
                </c:pt>
                <c:pt idx="40">
                  <c:v>0.57313492899173912</c:v>
                </c:pt>
                <c:pt idx="41">
                  <c:v>1.0064808509123222</c:v>
                </c:pt>
                <c:pt idx="42">
                  <c:v>1.6535042550702435</c:v>
                </c:pt>
                <c:pt idx="43">
                  <c:v>2.5379367635961878</c:v>
                </c:pt>
                <c:pt idx="44">
                  <c:v>3.6338640024218125</c:v>
                </c:pt>
                <c:pt idx="45">
                  <c:v>4.8451520032290887</c:v>
                </c:pt>
                <c:pt idx="46">
                  <c:v>6.0037753083490841</c:v>
                </c:pt>
                <c:pt idx="47">
                  <c:v>6.8979546095925617</c:v>
                </c:pt>
                <c:pt idx="48">
                  <c:v>7.3290767726921038</c:v>
                </c:pt>
                <c:pt idx="49">
                  <c:v>7.1795037773310364</c:v>
                </c:pt>
                <c:pt idx="50">
                  <c:v>6.461553399597932</c:v>
                </c:pt>
                <c:pt idx="51">
                  <c:v>5.321279270257123</c:v>
                </c:pt>
                <c:pt idx="52">
                  <c:v>3.9909594526928411</c:v>
                </c:pt>
                <c:pt idx="53">
                  <c:v>2.710840382961174</c:v>
                </c:pt>
                <c:pt idx="54">
                  <c:v>1.6566246784762739</c:v>
                </c:pt>
                <c:pt idx="55">
                  <c:v>0.90361346098705819</c:v>
                </c:pt>
                <c:pt idx="56">
                  <c:v>0.43567077583304598</c:v>
                </c:pt>
                <c:pt idx="57">
                  <c:v>0.18344032666654569</c:v>
                </c:pt>
                <c:pt idx="58">
                  <c:v>6.6418049310301014E-2</c:v>
                </c:pt>
                <c:pt idx="59">
                  <c:v>2.0263133687888447E-2</c:v>
                </c:pt>
                <c:pt idx="60">
                  <c:v>5.0657834219721117E-3</c:v>
                </c:pt>
                <c:pt idx="61">
                  <c:v>9.9654755842074321E-4</c:v>
                </c:pt>
                <c:pt idx="62">
                  <c:v>1.4466012944817241E-4</c:v>
                </c:pt>
                <c:pt idx="63">
                  <c:v>1.3777155185540229E-5</c:v>
                </c:pt>
                <c:pt idx="64">
                  <c:v>6.4580414932219825E-7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5947136"/>
        <c:axId val="65949056"/>
      </c:barChart>
      <c:catAx>
        <c:axId val="659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58098591549295775"/>
              <c:y val="0.871165644171779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949056"/>
        <c:crosses val="autoZero"/>
        <c:auto val="1"/>
        <c:lblAlgn val="ctr"/>
        <c:lblOffset val="100"/>
        <c:tickLblSkip val="16"/>
        <c:tickMarkSkip val="1"/>
        <c:noMultiLvlLbl val="0"/>
      </c:catAx>
      <c:valAx>
        <c:axId val="65949056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9859154929577461E-2"/>
              <c:y val="0.423312883435582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94713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</xdr:row>
      <xdr:rowOff>104775</xdr:rowOff>
    </xdr:from>
    <xdr:to>
      <xdr:col>4</xdr:col>
      <xdr:colOff>409575</xdr:colOff>
      <xdr:row>21</xdr:row>
      <xdr:rowOff>9525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5</xdr:row>
      <xdr:rowOff>104775</xdr:rowOff>
    </xdr:from>
    <xdr:to>
      <xdr:col>9</xdr:col>
      <xdr:colOff>304800</xdr:colOff>
      <xdr:row>21</xdr:row>
      <xdr:rowOff>19050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22</xdr:row>
      <xdr:rowOff>57150</xdr:rowOff>
    </xdr:from>
    <xdr:to>
      <xdr:col>4</xdr:col>
      <xdr:colOff>428625</xdr:colOff>
      <xdr:row>37</xdr:row>
      <xdr:rowOff>161925</xdr:rowOff>
    </xdr:to>
    <xdr:graphicFrame macro="">
      <xdr:nvGraphicFramePr>
        <xdr:cNvPr id="10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28575</xdr:colOff>
      <xdr:row>22</xdr:row>
      <xdr:rowOff>47625</xdr:rowOff>
    </xdr:from>
    <xdr:to>
      <xdr:col>9</xdr:col>
      <xdr:colOff>295275</xdr:colOff>
      <xdr:row>37</xdr:row>
      <xdr:rowOff>152400</xdr:rowOff>
    </xdr:to>
    <xdr:graphicFrame macro="">
      <xdr:nvGraphicFramePr>
        <xdr:cNvPr id="10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workbookViewId="0">
      <pane ySplit="6" topLeftCell="A7" activePane="bottomLeft" state="frozen"/>
      <selection pane="bottomLeft"/>
    </sheetView>
  </sheetViews>
  <sheetFormatPr defaultRowHeight="15.75" x14ac:dyDescent="0.25"/>
  <cols>
    <col min="1" max="2" width="9.140625" style="1"/>
    <col min="3" max="3" width="12.42578125" style="1" bestFit="1" customWidth="1"/>
    <col min="4" max="4" width="13.7109375" style="1" bestFit="1" customWidth="1"/>
    <col min="5" max="7" width="9.140625" style="1"/>
    <col min="8" max="9" width="13.7109375" style="1" bestFit="1" customWidth="1"/>
    <col min="10" max="16384" width="9.140625" style="1"/>
  </cols>
  <sheetData>
    <row r="1" spans="1:9" x14ac:dyDescent="0.25">
      <c r="B1" s="2" t="s">
        <v>0</v>
      </c>
    </row>
    <row r="2" spans="1:9" x14ac:dyDescent="0.25">
      <c r="B2" s="4" t="s">
        <v>4</v>
      </c>
    </row>
    <row r="3" spans="1:9" x14ac:dyDescent="0.25">
      <c r="B3" s="4" t="s">
        <v>5</v>
      </c>
    </row>
    <row r="4" spans="1:9" x14ac:dyDescent="0.25">
      <c r="B4" s="1" t="s">
        <v>1</v>
      </c>
    </row>
    <row r="5" spans="1:9" x14ac:dyDescent="0.25">
      <c r="B5" s="1" t="s">
        <v>15</v>
      </c>
      <c r="F5" s="16" t="s">
        <v>2</v>
      </c>
      <c r="G5" s="17">
        <f>Graphs!F5</f>
        <v>0.75</v>
      </c>
    </row>
    <row r="6" spans="1:9" x14ac:dyDescent="0.25">
      <c r="F6" s="3" t="s">
        <v>3</v>
      </c>
      <c r="G6" s="1">
        <f>1-G5</f>
        <v>0.25</v>
      </c>
    </row>
    <row r="7" spans="1:9" x14ac:dyDescent="0.25">
      <c r="B7" s="1" t="s">
        <v>7</v>
      </c>
    </row>
    <row r="8" spans="1:9" x14ac:dyDescent="0.25">
      <c r="B8" s="1" t="s">
        <v>6</v>
      </c>
    </row>
    <row r="10" spans="1:9" x14ac:dyDescent="0.25">
      <c r="A10" s="13" t="s">
        <v>14</v>
      </c>
      <c r="B10" s="14">
        <v>1</v>
      </c>
      <c r="F10" s="13" t="s">
        <v>14</v>
      </c>
      <c r="G10" s="14">
        <v>64</v>
      </c>
    </row>
    <row r="11" spans="1:9" x14ac:dyDescent="0.25">
      <c r="B11" s="5" t="s">
        <v>8</v>
      </c>
      <c r="C11" s="5" t="s">
        <v>9</v>
      </c>
      <c r="D11" s="6" t="s">
        <v>13</v>
      </c>
      <c r="F11" s="5" t="s">
        <v>12</v>
      </c>
      <c r="G11" s="5" t="s">
        <v>8</v>
      </c>
      <c r="H11" s="5" t="s">
        <v>9</v>
      </c>
      <c r="I11" s="6" t="s">
        <v>13</v>
      </c>
    </row>
    <row r="12" spans="1:9" x14ac:dyDescent="0.25">
      <c r="B12" s="1">
        <v>0</v>
      </c>
      <c r="C12" s="1">
        <f>G6</f>
        <v>0.25</v>
      </c>
      <c r="D12" s="1">
        <f>C12*B$10</f>
        <v>0.25</v>
      </c>
      <c r="F12" s="1">
        <v>0</v>
      </c>
      <c r="G12" s="11">
        <v>0</v>
      </c>
      <c r="H12" s="12">
        <f>COMBIN(G$10,F12)*POWER($G$5,F12)*POWER($G$6,G$10-F12)</f>
        <v>2.9387358770557188E-39</v>
      </c>
      <c r="I12" s="12">
        <f>H12*G$10</f>
        <v>1.88079096131566E-37</v>
      </c>
    </row>
    <row r="13" spans="1:9" x14ac:dyDescent="0.25">
      <c r="B13" s="1">
        <v>1</v>
      </c>
      <c r="C13" s="1">
        <f>G5</f>
        <v>0.75</v>
      </c>
      <c r="D13" s="1">
        <f>C13*B$10</f>
        <v>0.75</v>
      </c>
      <c r="F13" s="1">
        <f t="shared" ref="F13:F76" si="0">F12+1</f>
        <v>1</v>
      </c>
      <c r="G13" s="11">
        <f>F13/G$10</f>
        <v>1.5625E-2</v>
      </c>
      <c r="H13" s="12">
        <f t="shared" ref="H13:H76" si="1">COMBIN(G$10,F13)*POWER($G$5,F13)*POWER($G$6,G$10-F13)</f>
        <v>5.64237288394698E-37</v>
      </c>
      <c r="I13" s="12">
        <f t="shared" ref="I13:I76" si="2">H13*G$10</f>
        <v>3.6111186457260672E-35</v>
      </c>
    </row>
    <row r="14" spans="1:9" x14ac:dyDescent="0.25">
      <c r="F14" s="1">
        <f t="shared" si="0"/>
        <v>2</v>
      </c>
      <c r="G14" s="11">
        <f t="shared" ref="G14:G76" si="3">F14/G$10</f>
        <v>3.125E-2</v>
      </c>
      <c r="H14" s="12">
        <f t="shared" si="1"/>
        <v>5.3320423753298961E-35</v>
      </c>
      <c r="I14" s="12">
        <f t="shared" si="2"/>
        <v>3.4125071202111335E-33</v>
      </c>
    </row>
    <row r="15" spans="1:9" x14ac:dyDescent="0.25">
      <c r="A15" s="13" t="s">
        <v>14</v>
      </c>
      <c r="B15" s="14">
        <v>4</v>
      </c>
      <c r="F15" s="1">
        <f t="shared" si="0"/>
        <v>3</v>
      </c>
      <c r="G15" s="11">
        <f t="shared" si="3"/>
        <v>4.6875E-2</v>
      </c>
      <c r="H15" s="12">
        <f t="shared" si="1"/>
        <v>3.3058662727045356E-33</v>
      </c>
      <c r="I15" s="12">
        <f t="shared" si="2"/>
        <v>2.1157544145309028E-31</v>
      </c>
    </row>
    <row r="16" spans="1:9" x14ac:dyDescent="0.25">
      <c r="A16" s="5" t="s">
        <v>12</v>
      </c>
      <c r="B16" s="5" t="s">
        <v>8</v>
      </c>
      <c r="C16" s="5" t="s">
        <v>9</v>
      </c>
      <c r="D16" s="6" t="s">
        <v>13</v>
      </c>
      <c r="F16" s="1">
        <f t="shared" si="0"/>
        <v>4</v>
      </c>
      <c r="G16" s="11">
        <f t="shared" si="3"/>
        <v>6.25E-2</v>
      </c>
      <c r="H16" s="12">
        <f t="shared" si="1"/>
        <v>1.512433819762325E-31</v>
      </c>
      <c r="I16" s="12">
        <f t="shared" si="2"/>
        <v>9.6795764464788802E-30</v>
      </c>
    </row>
    <row r="17" spans="1:9" x14ac:dyDescent="0.25">
      <c r="A17" s="1">
        <v>0</v>
      </c>
      <c r="B17" s="8">
        <v>0</v>
      </c>
      <c r="C17" s="1">
        <f>COMBIN(B$15,A17)*POWER($G$5,A17)*POWER($G$6,B$15-A17)</f>
        <v>3.90625E-3</v>
      </c>
      <c r="D17" s="1">
        <f>C17*B$15</f>
        <v>1.5625E-2</v>
      </c>
      <c r="F17" s="1">
        <f t="shared" si="0"/>
        <v>5</v>
      </c>
      <c r="G17" s="11">
        <f t="shared" si="3"/>
        <v>7.8125E-2</v>
      </c>
      <c r="H17" s="12">
        <f t="shared" si="1"/>
        <v>5.4447617511443701E-30</v>
      </c>
      <c r="I17" s="12">
        <f t="shared" si="2"/>
        <v>3.4846475207323969E-28</v>
      </c>
    </row>
    <row r="18" spans="1:9" x14ac:dyDescent="0.25">
      <c r="A18" s="1">
        <f>A17+1</f>
        <v>1</v>
      </c>
      <c r="B18" s="8">
        <v>0.25</v>
      </c>
      <c r="C18" s="1">
        <f>COMBIN(B$15,A18)*POWER($G$5,A18)*POWER($G$6,B$15-A18)</f>
        <v>4.6875E-2</v>
      </c>
      <c r="D18" s="1">
        <f>C18*B$15</f>
        <v>0.1875</v>
      </c>
      <c r="F18" s="1">
        <f t="shared" si="0"/>
        <v>6</v>
      </c>
      <c r="G18" s="11">
        <f t="shared" si="3"/>
        <v>9.375E-2</v>
      </c>
      <c r="H18" s="12">
        <f t="shared" si="1"/>
        <v>1.6062047165875892E-28</v>
      </c>
      <c r="I18" s="12">
        <f t="shared" si="2"/>
        <v>1.0279710186160571E-26</v>
      </c>
    </row>
    <row r="19" spans="1:9" x14ac:dyDescent="0.25">
      <c r="A19" s="1">
        <f>A18+1</f>
        <v>2</v>
      </c>
      <c r="B19" s="8">
        <v>0.5</v>
      </c>
      <c r="C19" s="1">
        <f>COMBIN(B$15,A19)*POWER($G$5,A19)*POWER($G$6,B$15-A19)</f>
        <v>0.2109375</v>
      </c>
      <c r="D19" s="1">
        <f>C19*B$15</f>
        <v>0.84375</v>
      </c>
      <c r="F19" s="1">
        <f t="shared" si="0"/>
        <v>7</v>
      </c>
      <c r="G19" s="11">
        <f t="shared" si="3"/>
        <v>0.109375</v>
      </c>
      <c r="H19" s="12">
        <f t="shared" si="1"/>
        <v>3.9925660098034367E-27</v>
      </c>
      <c r="I19" s="12">
        <f t="shared" si="2"/>
        <v>2.5552422462741995E-25</v>
      </c>
    </row>
    <row r="20" spans="1:9" x14ac:dyDescent="0.25">
      <c r="A20" s="1">
        <f>A19+1</f>
        <v>3</v>
      </c>
      <c r="B20" s="8">
        <v>0.75</v>
      </c>
      <c r="C20" s="1">
        <f>COMBIN(B$15,A20)*POWER($G$5,A20)*POWER($G$6,B$15-A20)</f>
        <v>0.421875</v>
      </c>
      <c r="D20" s="1">
        <f>C20*B$15</f>
        <v>1.6875</v>
      </c>
      <c r="F20" s="1">
        <f t="shared" si="0"/>
        <v>8</v>
      </c>
      <c r="G20" s="11">
        <f t="shared" si="3"/>
        <v>0.125</v>
      </c>
      <c r="H20" s="12">
        <f t="shared" si="1"/>
        <v>8.5341098459548444E-26</v>
      </c>
      <c r="I20" s="12">
        <f t="shared" si="2"/>
        <v>5.4618303014111004E-24</v>
      </c>
    </row>
    <row r="21" spans="1:9" x14ac:dyDescent="0.25">
      <c r="A21" s="1">
        <f>A20+1</f>
        <v>4</v>
      </c>
      <c r="B21" s="8">
        <v>1</v>
      </c>
      <c r="C21" s="1">
        <f>COMBIN(B$15,A21)*POWER($G$5,A21)*POWER($G$6,B$15-A21)</f>
        <v>0.31640625</v>
      </c>
      <c r="D21" s="1">
        <f>C21*B$15</f>
        <v>1.265625</v>
      </c>
      <c r="F21" s="1">
        <f t="shared" si="0"/>
        <v>9</v>
      </c>
      <c r="G21" s="11">
        <f t="shared" si="3"/>
        <v>0.140625</v>
      </c>
      <c r="H21" s="12">
        <f t="shared" si="1"/>
        <v>1.593033837911571E-24</v>
      </c>
      <c r="I21" s="12">
        <f t="shared" si="2"/>
        <v>1.0195416562634054E-22</v>
      </c>
    </row>
    <row r="22" spans="1:9" x14ac:dyDescent="0.25">
      <c r="B22" s="1" t="s">
        <v>10</v>
      </c>
      <c r="F22" s="1">
        <f t="shared" si="0"/>
        <v>10</v>
      </c>
      <c r="G22" s="11">
        <f t="shared" si="3"/>
        <v>0.15625</v>
      </c>
      <c r="H22" s="12">
        <f t="shared" si="1"/>
        <v>2.6285058325540927E-23</v>
      </c>
      <c r="I22" s="12">
        <f t="shared" si="2"/>
        <v>1.6822437328346193E-21</v>
      </c>
    </row>
    <row r="23" spans="1:9" x14ac:dyDescent="0.25">
      <c r="B23" s="7" t="s">
        <v>11</v>
      </c>
      <c r="C23" s="1">
        <f>SUM(C17:C21)</f>
        <v>1</v>
      </c>
      <c r="F23" s="1">
        <f t="shared" si="0"/>
        <v>11</v>
      </c>
      <c r="G23" s="11">
        <f t="shared" si="3"/>
        <v>0.171875</v>
      </c>
      <c r="H23" s="12">
        <f t="shared" si="1"/>
        <v>3.871072226125116E-22</v>
      </c>
      <c r="I23" s="12">
        <f t="shared" si="2"/>
        <v>2.4774862247200743E-20</v>
      </c>
    </row>
    <row r="24" spans="1:9" x14ac:dyDescent="0.25">
      <c r="F24" s="1">
        <f t="shared" si="0"/>
        <v>12</v>
      </c>
      <c r="G24" s="11">
        <f t="shared" si="3"/>
        <v>0.1875</v>
      </c>
      <c r="H24" s="12">
        <f t="shared" si="1"/>
        <v>5.1291706996157815E-21</v>
      </c>
      <c r="I24" s="12">
        <f t="shared" si="2"/>
        <v>3.2826692477541002E-19</v>
      </c>
    </row>
    <row r="25" spans="1:9" x14ac:dyDescent="0.25">
      <c r="A25" s="13" t="s">
        <v>14</v>
      </c>
      <c r="B25" s="14">
        <v>16</v>
      </c>
      <c r="F25" s="1">
        <f t="shared" si="0"/>
        <v>13</v>
      </c>
      <c r="G25" s="11">
        <f t="shared" si="3"/>
        <v>0.203125</v>
      </c>
      <c r="H25" s="12">
        <f t="shared" si="1"/>
        <v>6.155004839538939E-20</v>
      </c>
      <c r="I25" s="12">
        <f t="shared" si="2"/>
        <v>3.939203097304921E-18</v>
      </c>
    </row>
    <row r="26" spans="1:9" x14ac:dyDescent="0.25">
      <c r="A26" s="5" t="s">
        <v>12</v>
      </c>
      <c r="B26" s="5" t="s">
        <v>8</v>
      </c>
      <c r="C26" s="5" t="s">
        <v>9</v>
      </c>
      <c r="D26" s="6" t="s">
        <v>13</v>
      </c>
      <c r="F26" s="1">
        <f t="shared" si="0"/>
        <v>14</v>
      </c>
      <c r="G26" s="11">
        <f t="shared" si="3"/>
        <v>0.21875</v>
      </c>
      <c r="H26" s="12">
        <f t="shared" si="1"/>
        <v>6.7265410032104081E-19</v>
      </c>
      <c r="I26" s="12">
        <f t="shared" si="2"/>
        <v>4.3049862420546612E-17</v>
      </c>
    </row>
    <row r="27" spans="1:9" x14ac:dyDescent="0.25">
      <c r="A27" s="1">
        <v>0</v>
      </c>
      <c r="B27" s="9">
        <v>0</v>
      </c>
      <c r="C27" s="10">
        <f>COMBIN(B$25,A27)*POWER($G$5,A27)*POWER($G$6,B$25-A27)</f>
        <v>2.3283064365386963E-10</v>
      </c>
      <c r="D27" s="10">
        <f>C27*B$25</f>
        <v>3.7252902984619141E-9</v>
      </c>
      <c r="F27" s="1">
        <f t="shared" si="0"/>
        <v>15</v>
      </c>
      <c r="G27" s="11">
        <f t="shared" si="3"/>
        <v>0.234375</v>
      </c>
      <c r="H27" s="12">
        <f t="shared" si="1"/>
        <v>6.7265410032104093E-18</v>
      </c>
      <c r="I27" s="12">
        <f t="shared" si="2"/>
        <v>4.3049862420546619E-16</v>
      </c>
    </row>
    <row r="28" spans="1:9" x14ac:dyDescent="0.25">
      <c r="A28" s="1">
        <f>A27+1</f>
        <v>1</v>
      </c>
      <c r="B28" s="9">
        <f>B27+1/16</f>
        <v>6.25E-2</v>
      </c>
      <c r="C28" s="10">
        <f t="shared" ref="C28:C43" si="4">COMBIN(B$25,A28)*POWER($G$5,A28)*POWER($G$6,B$25-A28)</f>
        <v>1.1175870895385742E-8</v>
      </c>
      <c r="D28" s="10">
        <f t="shared" ref="D28:D43" si="5">C28*B$25</f>
        <v>1.7881393432617188E-7</v>
      </c>
      <c r="F28" s="1">
        <f t="shared" si="0"/>
        <v>16</v>
      </c>
      <c r="G28" s="11">
        <f t="shared" si="3"/>
        <v>0.25</v>
      </c>
      <c r="H28" s="12">
        <f t="shared" si="1"/>
        <v>6.1800095466995668E-17</v>
      </c>
      <c r="I28" s="12">
        <f t="shared" si="2"/>
        <v>3.9552061098877228E-15</v>
      </c>
    </row>
    <row r="29" spans="1:9" x14ac:dyDescent="0.25">
      <c r="A29" s="1">
        <f t="shared" ref="A29:A43" si="6">A28+1</f>
        <v>2</v>
      </c>
      <c r="B29" s="9">
        <f t="shared" ref="B29:B43" si="7">B28+1/16</f>
        <v>0.125</v>
      </c>
      <c r="C29" s="10">
        <f t="shared" si="4"/>
        <v>2.514570951461792E-7</v>
      </c>
      <c r="D29" s="10">
        <f t="shared" si="5"/>
        <v>4.0233135223388672E-6</v>
      </c>
      <c r="F29" s="1">
        <f t="shared" si="0"/>
        <v>17</v>
      </c>
      <c r="G29" s="11">
        <f t="shared" si="3"/>
        <v>0.265625</v>
      </c>
      <c r="H29" s="12">
        <f t="shared" si="1"/>
        <v>5.2348316160278639E-16</v>
      </c>
      <c r="I29" s="12">
        <f t="shared" si="2"/>
        <v>3.3502922342578329E-14</v>
      </c>
    </row>
    <row r="30" spans="1:9" x14ac:dyDescent="0.25">
      <c r="A30" s="1">
        <f t="shared" si="6"/>
        <v>3</v>
      </c>
      <c r="B30" s="9">
        <f t="shared" si="7"/>
        <v>0.1875</v>
      </c>
      <c r="C30" s="10">
        <f t="shared" si="4"/>
        <v>3.5203993320465088E-6</v>
      </c>
      <c r="D30" s="10">
        <f t="shared" si="5"/>
        <v>5.6326389312744141E-5</v>
      </c>
      <c r="F30" s="1">
        <f t="shared" si="0"/>
        <v>18</v>
      </c>
      <c r="G30" s="11">
        <f t="shared" si="3"/>
        <v>0.28125</v>
      </c>
      <c r="H30" s="12">
        <f t="shared" si="1"/>
        <v>4.1006180992218285E-15</v>
      </c>
      <c r="I30" s="12">
        <f t="shared" si="2"/>
        <v>2.6243955835019702E-13</v>
      </c>
    </row>
    <row r="31" spans="1:9" x14ac:dyDescent="0.25">
      <c r="A31" s="1">
        <f t="shared" si="6"/>
        <v>4</v>
      </c>
      <c r="B31" s="9">
        <f t="shared" si="7"/>
        <v>0.25</v>
      </c>
      <c r="C31" s="10">
        <f t="shared" si="4"/>
        <v>3.4323893487453467E-5</v>
      </c>
      <c r="D31" s="10">
        <f t="shared" si="5"/>
        <v>5.4918229579925548E-4</v>
      </c>
      <c r="F31" s="1">
        <f t="shared" si="0"/>
        <v>19</v>
      </c>
      <c r="G31" s="11">
        <f t="shared" si="3"/>
        <v>0.296875</v>
      </c>
      <c r="H31" s="12">
        <f t="shared" si="1"/>
        <v>2.978343672066383E-14</v>
      </c>
      <c r="I31" s="12">
        <f t="shared" si="2"/>
        <v>1.9061399501224851E-12</v>
      </c>
    </row>
    <row r="32" spans="1:9" x14ac:dyDescent="0.25">
      <c r="A32" s="1">
        <f t="shared" si="6"/>
        <v>5</v>
      </c>
      <c r="B32" s="9">
        <f t="shared" si="7"/>
        <v>0.3125</v>
      </c>
      <c r="C32" s="10">
        <f t="shared" si="4"/>
        <v>2.4713203310966492E-4</v>
      </c>
      <c r="D32" s="10">
        <f t="shared" si="5"/>
        <v>3.9541125297546387E-3</v>
      </c>
      <c r="F32" s="1">
        <f t="shared" si="0"/>
        <v>20</v>
      </c>
      <c r="G32" s="11">
        <f t="shared" si="3"/>
        <v>0.3125</v>
      </c>
      <c r="H32" s="12">
        <f t="shared" si="1"/>
        <v>2.0103819786448059E-13</v>
      </c>
      <c r="I32" s="12">
        <f t="shared" si="2"/>
        <v>1.2866444663326758E-11</v>
      </c>
    </row>
    <row r="33" spans="1:9" x14ac:dyDescent="0.25">
      <c r="A33" s="1">
        <f t="shared" si="6"/>
        <v>6</v>
      </c>
      <c r="B33" s="9">
        <f t="shared" si="7"/>
        <v>0.375</v>
      </c>
      <c r="C33" s="10">
        <f t="shared" si="4"/>
        <v>1.359226182103157E-3</v>
      </c>
      <c r="D33" s="10">
        <f t="shared" si="5"/>
        <v>2.1747618913650513E-2</v>
      </c>
      <c r="F33" s="1">
        <f t="shared" si="0"/>
        <v>21</v>
      </c>
      <c r="G33" s="11">
        <f t="shared" si="3"/>
        <v>0.328125</v>
      </c>
      <c r="H33" s="12">
        <f t="shared" si="1"/>
        <v>1.2636686722910217E-12</v>
      </c>
      <c r="I33" s="12">
        <f t="shared" si="2"/>
        <v>8.087479502662539E-11</v>
      </c>
    </row>
    <row r="34" spans="1:9" x14ac:dyDescent="0.25">
      <c r="A34" s="1">
        <f t="shared" si="6"/>
        <v>7</v>
      </c>
      <c r="B34" s="9">
        <f t="shared" si="7"/>
        <v>0.4375</v>
      </c>
      <c r="C34" s="10">
        <f t="shared" si="4"/>
        <v>5.8252550661563873E-3</v>
      </c>
      <c r="D34" s="10">
        <f t="shared" si="5"/>
        <v>9.3204081058502197E-2</v>
      </c>
      <c r="F34" s="1">
        <f t="shared" si="0"/>
        <v>22</v>
      </c>
      <c r="G34" s="11">
        <f t="shared" si="3"/>
        <v>0.34375</v>
      </c>
      <c r="H34" s="12">
        <f t="shared" si="1"/>
        <v>7.4096935784337157E-12</v>
      </c>
      <c r="I34" s="12">
        <f t="shared" si="2"/>
        <v>4.7422038901975781E-10</v>
      </c>
    </row>
    <row r="35" spans="1:9" x14ac:dyDescent="0.25">
      <c r="A35" s="1">
        <f t="shared" si="6"/>
        <v>8</v>
      </c>
      <c r="B35" s="9">
        <f t="shared" si="7"/>
        <v>0.5</v>
      </c>
      <c r="C35" s="10">
        <f t="shared" si="4"/>
        <v>1.9660235848277804E-2</v>
      </c>
      <c r="D35" s="10">
        <f t="shared" si="5"/>
        <v>0.31456377357244486</v>
      </c>
      <c r="F35" s="1">
        <f t="shared" si="0"/>
        <v>23</v>
      </c>
      <c r="G35" s="11">
        <f t="shared" si="3"/>
        <v>0.359375</v>
      </c>
      <c r="H35" s="12">
        <f t="shared" si="1"/>
        <v>4.05922343862021E-11</v>
      </c>
      <c r="I35" s="12">
        <f t="shared" si="2"/>
        <v>2.5979030007169344E-9</v>
      </c>
    </row>
    <row r="36" spans="1:9" x14ac:dyDescent="0.25">
      <c r="A36" s="1">
        <f t="shared" si="6"/>
        <v>9</v>
      </c>
      <c r="B36" s="9">
        <f t="shared" si="7"/>
        <v>0.5625</v>
      </c>
      <c r="C36" s="10">
        <f t="shared" si="4"/>
        <v>5.2427295595407486E-2</v>
      </c>
      <c r="D36" s="10">
        <f t="shared" si="5"/>
        <v>0.83883672952651978</v>
      </c>
      <c r="F36" s="1">
        <f t="shared" si="0"/>
        <v>24</v>
      </c>
      <c r="G36" s="11">
        <f t="shared" si="3"/>
        <v>0.375</v>
      </c>
      <c r="H36" s="12">
        <f t="shared" si="1"/>
        <v>2.0803520122928583E-10</v>
      </c>
      <c r="I36" s="12">
        <f t="shared" si="2"/>
        <v>1.3314252878674293E-8</v>
      </c>
    </row>
    <row r="37" spans="1:9" x14ac:dyDescent="0.25">
      <c r="A37" s="1">
        <f t="shared" si="6"/>
        <v>10</v>
      </c>
      <c r="B37" s="9">
        <f t="shared" si="7"/>
        <v>0.625</v>
      </c>
      <c r="C37" s="10">
        <f t="shared" si="4"/>
        <v>0.11009732075035572</v>
      </c>
      <c r="D37" s="10">
        <f t="shared" si="5"/>
        <v>1.7615571320056915</v>
      </c>
      <c r="F37" s="1">
        <f t="shared" si="0"/>
        <v>25</v>
      </c>
      <c r="G37" s="11">
        <f t="shared" si="3"/>
        <v>0.390625</v>
      </c>
      <c r="H37" s="12">
        <f t="shared" si="1"/>
        <v>9.9856896590057122E-10</v>
      </c>
      <c r="I37" s="12">
        <f t="shared" si="2"/>
        <v>6.3908413817636558E-8</v>
      </c>
    </row>
    <row r="38" spans="1:9" x14ac:dyDescent="0.25">
      <c r="A38" s="1">
        <f t="shared" si="6"/>
        <v>11</v>
      </c>
      <c r="B38" s="9">
        <f t="shared" si="7"/>
        <v>0.6875</v>
      </c>
      <c r="C38" s="10">
        <f t="shared" si="4"/>
        <v>0.18015925213694572</v>
      </c>
      <c r="D38" s="10">
        <f t="shared" si="5"/>
        <v>2.8825480341911316</v>
      </c>
      <c r="F38" s="1">
        <f t="shared" si="0"/>
        <v>26</v>
      </c>
      <c r="G38" s="11">
        <f t="shared" si="3"/>
        <v>0.40625</v>
      </c>
      <c r="H38" s="12">
        <f t="shared" si="1"/>
        <v>4.493560346552571E-9</v>
      </c>
      <c r="I38" s="12">
        <f t="shared" si="2"/>
        <v>2.8758786217936454E-7</v>
      </c>
    </row>
    <row r="39" spans="1:9" x14ac:dyDescent="0.25">
      <c r="A39" s="1">
        <f t="shared" si="6"/>
        <v>12</v>
      </c>
      <c r="B39" s="9">
        <f t="shared" si="7"/>
        <v>0.75</v>
      </c>
      <c r="C39" s="10">
        <f t="shared" si="4"/>
        <v>0.22519906517118218</v>
      </c>
      <c r="D39" s="10">
        <f t="shared" si="5"/>
        <v>3.6031850427389149</v>
      </c>
      <c r="F39" s="1">
        <f t="shared" si="0"/>
        <v>27</v>
      </c>
      <c r="G39" s="11">
        <f t="shared" si="3"/>
        <v>0.421875</v>
      </c>
      <c r="H39" s="12">
        <f t="shared" si="1"/>
        <v>1.8972810352110858E-8</v>
      </c>
      <c r="I39" s="12">
        <f t="shared" si="2"/>
        <v>1.2142598625350949E-6</v>
      </c>
    </row>
    <row r="40" spans="1:9" x14ac:dyDescent="0.25">
      <c r="A40" s="1">
        <f t="shared" si="6"/>
        <v>13</v>
      </c>
      <c r="B40" s="9">
        <f t="shared" si="7"/>
        <v>0.8125</v>
      </c>
      <c r="C40" s="10">
        <f t="shared" si="4"/>
        <v>0.2078760601580143</v>
      </c>
      <c r="D40" s="10">
        <f t="shared" si="5"/>
        <v>3.3260169625282288</v>
      </c>
      <c r="F40" s="1">
        <f t="shared" si="0"/>
        <v>28</v>
      </c>
      <c r="G40" s="11">
        <f t="shared" si="3"/>
        <v>0.4375</v>
      </c>
      <c r="H40" s="12">
        <f t="shared" si="1"/>
        <v>7.5213641038725191E-8</v>
      </c>
      <c r="I40" s="12">
        <f t="shared" si="2"/>
        <v>4.8136730264784122E-6</v>
      </c>
    </row>
    <row r="41" spans="1:9" x14ac:dyDescent="0.25">
      <c r="A41" s="1">
        <f t="shared" si="6"/>
        <v>14</v>
      </c>
      <c r="B41" s="9">
        <f t="shared" si="7"/>
        <v>0.875</v>
      </c>
      <c r="C41" s="10">
        <f t="shared" si="4"/>
        <v>0.13363461010158062</v>
      </c>
      <c r="D41" s="10">
        <f t="shared" si="5"/>
        <v>2.1381537616252899</v>
      </c>
      <c r="F41" s="1">
        <f t="shared" si="0"/>
        <v>29</v>
      </c>
      <c r="G41" s="11">
        <f t="shared" si="3"/>
        <v>0.453125</v>
      </c>
      <c r="H41" s="12">
        <f t="shared" si="1"/>
        <v>2.8010597352352829E-7</v>
      </c>
      <c r="I41" s="12">
        <f t="shared" si="2"/>
        <v>1.7926782305505811E-5</v>
      </c>
    </row>
    <row r="42" spans="1:9" x14ac:dyDescent="0.25">
      <c r="A42" s="1">
        <f t="shared" si="6"/>
        <v>15</v>
      </c>
      <c r="B42" s="9">
        <f t="shared" si="7"/>
        <v>0.9375</v>
      </c>
      <c r="C42" s="10">
        <f t="shared" si="4"/>
        <v>5.3453844040632248E-2</v>
      </c>
      <c r="D42" s="10">
        <f t="shared" si="5"/>
        <v>0.85526150465011597</v>
      </c>
      <c r="F42" s="1">
        <f t="shared" si="0"/>
        <v>30</v>
      </c>
      <c r="G42" s="11">
        <f t="shared" si="3"/>
        <v>0.46875</v>
      </c>
      <c r="H42" s="12">
        <f t="shared" si="1"/>
        <v>9.8037090733234925E-7</v>
      </c>
      <c r="I42" s="12">
        <f t="shared" si="2"/>
        <v>6.2743738069270352E-5</v>
      </c>
    </row>
    <row r="43" spans="1:9" x14ac:dyDescent="0.25">
      <c r="A43" s="1">
        <f t="shared" si="6"/>
        <v>16</v>
      </c>
      <c r="B43" s="9">
        <f t="shared" si="7"/>
        <v>1</v>
      </c>
      <c r="C43" s="10">
        <f t="shared" si="4"/>
        <v>1.0022595757618546E-2</v>
      </c>
      <c r="D43" s="10">
        <f t="shared" si="5"/>
        <v>0.16036153212189674</v>
      </c>
      <c r="F43" s="1">
        <f t="shared" si="0"/>
        <v>31</v>
      </c>
      <c r="G43" s="11">
        <f t="shared" si="3"/>
        <v>0.484375</v>
      </c>
      <c r="H43" s="12">
        <f t="shared" si="1"/>
        <v>3.2257365338032123E-6</v>
      </c>
      <c r="I43" s="12">
        <f t="shared" si="2"/>
        <v>2.0644713816340559E-4</v>
      </c>
    </row>
    <row r="44" spans="1:9" x14ac:dyDescent="0.25">
      <c r="B44" s="1" t="s">
        <v>10</v>
      </c>
      <c r="F44" s="1">
        <f t="shared" si="0"/>
        <v>32</v>
      </c>
      <c r="G44" s="11">
        <f t="shared" si="3"/>
        <v>0.5</v>
      </c>
      <c r="H44" s="12">
        <f t="shared" si="1"/>
        <v>9.9796224014537017E-6</v>
      </c>
      <c r="I44" s="12">
        <f t="shared" si="2"/>
        <v>6.3869583369303691E-4</v>
      </c>
    </row>
    <row r="45" spans="1:9" x14ac:dyDescent="0.25">
      <c r="B45" s="7" t="s">
        <v>11</v>
      </c>
      <c r="C45" s="1">
        <f>SUM(C27:C43)</f>
        <v>1</v>
      </c>
      <c r="F45" s="1">
        <f t="shared" si="0"/>
        <v>33</v>
      </c>
      <c r="G45" s="11">
        <f t="shared" si="3"/>
        <v>0.515625</v>
      </c>
      <c r="H45" s="12">
        <f t="shared" si="1"/>
        <v>2.9031628804228911E-5</v>
      </c>
      <c r="I45" s="12">
        <f t="shared" si="2"/>
        <v>1.8580242434706503E-3</v>
      </c>
    </row>
    <row r="46" spans="1:9" x14ac:dyDescent="0.25">
      <c r="F46" s="1">
        <f t="shared" si="0"/>
        <v>34</v>
      </c>
      <c r="G46" s="11">
        <f t="shared" si="3"/>
        <v>0.53125</v>
      </c>
      <c r="H46" s="12">
        <f t="shared" si="1"/>
        <v>7.9410043493920285E-5</v>
      </c>
      <c r="I46" s="12">
        <f t="shared" si="2"/>
        <v>5.0822427836108982E-3</v>
      </c>
    </row>
    <row r="47" spans="1:9" x14ac:dyDescent="0.25">
      <c r="F47" s="1">
        <f t="shared" si="0"/>
        <v>35</v>
      </c>
      <c r="G47" s="11">
        <f t="shared" si="3"/>
        <v>0.546875</v>
      </c>
      <c r="H47" s="12">
        <f t="shared" si="1"/>
        <v>2.0419725469865213E-4</v>
      </c>
      <c r="I47" s="12">
        <f t="shared" si="2"/>
        <v>1.3068624300713736E-2</v>
      </c>
    </row>
    <row r="48" spans="1:9" x14ac:dyDescent="0.25">
      <c r="F48" s="1">
        <f t="shared" si="0"/>
        <v>36</v>
      </c>
      <c r="G48" s="11">
        <f t="shared" si="3"/>
        <v>0.5625</v>
      </c>
      <c r="H48" s="12">
        <f t="shared" si="1"/>
        <v>4.9347669885507609E-4</v>
      </c>
      <c r="I48" s="12">
        <f t="shared" si="2"/>
        <v>3.158250872672487E-2</v>
      </c>
    </row>
    <row r="49" spans="6:9" x14ac:dyDescent="0.25">
      <c r="F49" s="1">
        <f t="shared" si="0"/>
        <v>37</v>
      </c>
      <c r="G49" s="11">
        <f t="shared" si="3"/>
        <v>0.578125</v>
      </c>
      <c r="H49" s="12">
        <f t="shared" si="1"/>
        <v>1.1203254784817943E-3</v>
      </c>
      <c r="I49" s="12">
        <f t="shared" si="2"/>
        <v>7.1700830622834832E-2</v>
      </c>
    </row>
    <row r="50" spans="6:9" x14ac:dyDescent="0.25">
      <c r="F50" s="1">
        <f t="shared" si="0"/>
        <v>38</v>
      </c>
      <c r="G50" s="11">
        <f t="shared" si="3"/>
        <v>0.59375</v>
      </c>
      <c r="H50" s="12">
        <f t="shared" si="1"/>
        <v>2.3880622041322444E-3</v>
      </c>
      <c r="I50" s="12">
        <f t="shared" si="2"/>
        <v>0.15283598106446364</v>
      </c>
    </row>
    <row r="51" spans="6:9" x14ac:dyDescent="0.25">
      <c r="F51" s="1">
        <f t="shared" si="0"/>
        <v>39</v>
      </c>
      <c r="G51" s="11">
        <f t="shared" si="3"/>
        <v>0.609375</v>
      </c>
      <c r="H51" s="12">
        <f t="shared" si="1"/>
        <v>4.7761244082644896E-3</v>
      </c>
      <c r="I51" s="12">
        <f t="shared" si="2"/>
        <v>0.30567196212892733</v>
      </c>
    </row>
    <row r="52" spans="6:9" x14ac:dyDescent="0.25">
      <c r="F52" s="1">
        <f t="shared" si="0"/>
        <v>40</v>
      </c>
      <c r="G52" s="11">
        <f t="shared" si="3"/>
        <v>0.625</v>
      </c>
      <c r="H52" s="12">
        <f t="shared" si="1"/>
        <v>8.9552332654959238E-3</v>
      </c>
      <c r="I52" s="12">
        <f t="shared" si="2"/>
        <v>0.57313492899173912</v>
      </c>
    </row>
    <row r="53" spans="6:9" x14ac:dyDescent="0.25">
      <c r="F53" s="1">
        <f t="shared" si="0"/>
        <v>41</v>
      </c>
      <c r="G53" s="11">
        <f t="shared" si="3"/>
        <v>0.640625</v>
      </c>
      <c r="H53" s="12">
        <f t="shared" si="1"/>
        <v>1.5726263295505034E-2</v>
      </c>
      <c r="I53" s="12">
        <f t="shared" si="2"/>
        <v>1.0064808509123222</v>
      </c>
    </row>
    <row r="54" spans="6:9" x14ac:dyDescent="0.25">
      <c r="F54" s="1">
        <f t="shared" si="0"/>
        <v>42</v>
      </c>
      <c r="G54" s="11">
        <f t="shared" si="3"/>
        <v>0.65625</v>
      </c>
      <c r="H54" s="12">
        <f t="shared" si="1"/>
        <v>2.5836003985472554E-2</v>
      </c>
      <c r="I54" s="12">
        <f t="shared" si="2"/>
        <v>1.6535042550702435</v>
      </c>
    </row>
    <row r="55" spans="6:9" x14ac:dyDescent="0.25">
      <c r="F55" s="1">
        <f t="shared" si="0"/>
        <v>43</v>
      </c>
      <c r="G55" s="11">
        <f t="shared" si="3"/>
        <v>0.671875</v>
      </c>
      <c r="H55" s="12">
        <f t="shared" si="1"/>
        <v>3.9655261931190434E-2</v>
      </c>
      <c r="I55" s="12">
        <f t="shared" si="2"/>
        <v>2.5379367635961878</v>
      </c>
    </row>
    <row r="56" spans="6:9" x14ac:dyDescent="0.25">
      <c r="F56" s="1">
        <f t="shared" si="0"/>
        <v>44</v>
      </c>
      <c r="G56" s="11">
        <f t="shared" si="3"/>
        <v>0.6875</v>
      </c>
      <c r="H56" s="12">
        <f t="shared" si="1"/>
        <v>5.677912503784082E-2</v>
      </c>
      <c r="I56" s="12">
        <f t="shared" si="2"/>
        <v>3.6338640024218125</v>
      </c>
    </row>
    <row r="57" spans="6:9" x14ac:dyDescent="0.25">
      <c r="F57" s="1">
        <f t="shared" si="0"/>
        <v>45</v>
      </c>
      <c r="G57" s="11">
        <f t="shared" si="3"/>
        <v>0.703125</v>
      </c>
      <c r="H57" s="12">
        <f t="shared" si="1"/>
        <v>7.5705500050454511E-2</v>
      </c>
      <c r="I57" s="12">
        <f t="shared" si="2"/>
        <v>4.8451520032290887</v>
      </c>
    </row>
    <row r="58" spans="6:9" x14ac:dyDescent="0.25">
      <c r="F58" s="1">
        <f t="shared" si="0"/>
        <v>46</v>
      </c>
      <c r="G58" s="11">
        <f t="shared" si="3"/>
        <v>0.71875</v>
      </c>
      <c r="H58" s="12">
        <f t="shared" si="1"/>
        <v>9.3808989192954439E-2</v>
      </c>
      <c r="I58" s="12">
        <f t="shared" si="2"/>
        <v>6.0037753083490841</v>
      </c>
    </row>
    <row r="59" spans="6:9" x14ac:dyDescent="0.25">
      <c r="F59" s="1">
        <f t="shared" si="0"/>
        <v>47</v>
      </c>
      <c r="G59" s="11">
        <f t="shared" si="3"/>
        <v>0.734375</v>
      </c>
      <c r="H59" s="12">
        <f t="shared" si="1"/>
        <v>0.10778054077488378</v>
      </c>
      <c r="I59" s="12">
        <f t="shared" si="2"/>
        <v>6.8979546095925617</v>
      </c>
    </row>
    <row r="60" spans="6:9" x14ac:dyDescent="0.25">
      <c r="F60" s="1">
        <f t="shared" si="0"/>
        <v>48</v>
      </c>
      <c r="G60" s="11">
        <f t="shared" si="3"/>
        <v>0.75</v>
      </c>
      <c r="H60" s="12">
        <f t="shared" si="1"/>
        <v>0.11451682457331412</v>
      </c>
      <c r="I60" s="12">
        <f t="shared" si="2"/>
        <v>7.3290767726921038</v>
      </c>
    </row>
    <row r="61" spans="6:9" x14ac:dyDescent="0.25">
      <c r="F61" s="1">
        <f t="shared" si="0"/>
        <v>49</v>
      </c>
      <c r="G61" s="11">
        <f t="shared" si="3"/>
        <v>0.765625</v>
      </c>
      <c r="H61" s="12">
        <f t="shared" si="1"/>
        <v>0.11217974652079744</v>
      </c>
      <c r="I61" s="12">
        <f t="shared" si="2"/>
        <v>7.1795037773310364</v>
      </c>
    </row>
    <row r="62" spans="6:9" x14ac:dyDescent="0.25">
      <c r="F62" s="1">
        <f t="shared" si="0"/>
        <v>50</v>
      </c>
      <c r="G62" s="11">
        <f t="shared" si="3"/>
        <v>0.78125</v>
      </c>
      <c r="H62" s="12">
        <f t="shared" si="1"/>
        <v>0.10096177186871769</v>
      </c>
      <c r="I62" s="12">
        <f t="shared" si="2"/>
        <v>6.461553399597932</v>
      </c>
    </row>
    <row r="63" spans="6:9" x14ac:dyDescent="0.25">
      <c r="F63" s="1">
        <f t="shared" si="0"/>
        <v>51</v>
      </c>
      <c r="G63" s="11">
        <f t="shared" si="3"/>
        <v>0.796875</v>
      </c>
      <c r="H63" s="12">
        <f t="shared" si="1"/>
        <v>8.3144988597767547E-2</v>
      </c>
      <c r="I63" s="12">
        <f t="shared" si="2"/>
        <v>5.321279270257123</v>
      </c>
    </row>
    <row r="64" spans="6:9" x14ac:dyDescent="0.25">
      <c r="F64" s="1">
        <f t="shared" si="0"/>
        <v>52</v>
      </c>
      <c r="G64" s="11">
        <f t="shared" si="3"/>
        <v>0.8125</v>
      </c>
      <c r="H64" s="12">
        <f t="shared" si="1"/>
        <v>6.2358741448325643E-2</v>
      </c>
      <c r="I64" s="12">
        <f t="shared" si="2"/>
        <v>3.9909594526928411</v>
      </c>
    </row>
    <row r="65" spans="6:9" x14ac:dyDescent="0.25">
      <c r="F65" s="1">
        <f t="shared" si="0"/>
        <v>53</v>
      </c>
      <c r="G65" s="11">
        <f t="shared" si="3"/>
        <v>0.828125</v>
      </c>
      <c r="H65" s="12">
        <f t="shared" si="1"/>
        <v>4.2356880983768344E-2</v>
      </c>
      <c r="I65" s="12">
        <f t="shared" si="2"/>
        <v>2.710840382961174</v>
      </c>
    </row>
    <row r="66" spans="6:9" x14ac:dyDescent="0.25">
      <c r="F66" s="1">
        <f t="shared" si="0"/>
        <v>54</v>
      </c>
      <c r="G66" s="11">
        <f t="shared" si="3"/>
        <v>0.84375</v>
      </c>
      <c r="H66" s="12">
        <f t="shared" si="1"/>
        <v>2.588476060119178E-2</v>
      </c>
      <c r="I66" s="12">
        <f t="shared" si="2"/>
        <v>1.6566246784762739</v>
      </c>
    </row>
    <row r="67" spans="6:9" x14ac:dyDescent="0.25">
      <c r="F67" s="1">
        <f t="shared" si="0"/>
        <v>55</v>
      </c>
      <c r="G67" s="11">
        <f t="shared" si="3"/>
        <v>0.859375</v>
      </c>
      <c r="H67" s="12">
        <f t="shared" si="1"/>
        <v>1.4118960327922784E-2</v>
      </c>
      <c r="I67" s="12">
        <f t="shared" si="2"/>
        <v>0.90361346098705819</v>
      </c>
    </row>
    <row r="68" spans="6:9" x14ac:dyDescent="0.25">
      <c r="F68" s="1">
        <f t="shared" si="0"/>
        <v>56</v>
      </c>
      <c r="G68" s="11">
        <f t="shared" si="3"/>
        <v>0.875</v>
      </c>
      <c r="H68" s="12">
        <f t="shared" si="1"/>
        <v>6.8073558723913434E-3</v>
      </c>
      <c r="I68" s="12">
        <f t="shared" si="2"/>
        <v>0.43567077583304598</v>
      </c>
    </row>
    <row r="69" spans="6:9" x14ac:dyDescent="0.25">
      <c r="F69" s="1">
        <f t="shared" si="0"/>
        <v>57</v>
      </c>
      <c r="G69" s="11">
        <f t="shared" si="3"/>
        <v>0.890625</v>
      </c>
      <c r="H69" s="12">
        <f t="shared" si="1"/>
        <v>2.8662551041647765E-3</v>
      </c>
      <c r="I69" s="12">
        <f t="shared" si="2"/>
        <v>0.18344032666654569</v>
      </c>
    </row>
    <row r="70" spans="6:9" x14ac:dyDescent="0.25">
      <c r="F70" s="1">
        <f t="shared" si="0"/>
        <v>58</v>
      </c>
      <c r="G70" s="11">
        <f t="shared" si="3"/>
        <v>0.90625</v>
      </c>
      <c r="H70" s="12">
        <f t="shared" si="1"/>
        <v>1.0377820204734533E-3</v>
      </c>
      <c r="I70" s="12">
        <f t="shared" si="2"/>
        <v>6.6418049310301014E-2</v>
      </c>
    </row>
    <row r="71" spans="6:9" x14ac:dyDescent="0.25">
      <c r="F71" s="1">
        <f t="shared" si="0"/>
        <v>59</v>
      </c>
      <c r="G71" s="11">
        <f t="shared" si="3"/>
        <v>0.921875</v>
      </c>
      <c r="H71" s="12">
        <f t="shared" si="1"/>
        <v>3.1661146387325698E-4</v>
      </c>
      <c r="I71" s="12">
        <f t="shared" si="2"/>
        <v>2.0263133687888447E-2</v>
      </c>
    </row>
    <row r="72" spans="6:9" x14ac:dyDescent="0.25">
      <c r="F72" s="1">
        <f t="shared" si="0"/>
        <v>60</v>
      </c>
      <c r="G72" s="11">
        <f t="shared" si="3"/>
        <v>0.9375</v>
      </c>
      <c r="H72" s="12">
        <f t="shared" si="1"/>
        <v>7.9152865968314245E-5</v>
      </c>
      <c r="I72" s="12">
        <f t="shared" si="2"/>
        <v>5.0657834219721117E-3</v>
      </c>
    </row>
    <row r="73" spans="6:9" x14ac:dyDescent="0.25">
      <c r="F73" s="1">
        <f t="shared" si="0"/>
        <v>61</v>
      </c>
      <c r="G73" s="11">
        <f t="shared" si="3"/>
        <v>0.953125</v>
      </c>
      <c r="H73" s="12">
        <f t="shared" si="1"/>
        <v>1.5571055600324113E-5</v>
      </c>
      <c r="I73" s="12">
        <f t="shared" si="2"/>
        <v>9.9654755842074321E-4</v>
      </c>
    </row>
    <row r="74" spans="6:9" x14ac:dyDescent="0.25">
      <c r="F74" s="1">
        <f t="shared" si="0"/>
        <v>62</v>
      </c>
      <c r="G74" s="11">
        <f t="shared" si="3"/>
        <v>0.96875</v>
      </c>
      <c r="H74" s="12">
        <f t="shared" si="1"/>
        <v>2.2603145226276939E-6</v>
      </c>
      <c r="I74" s="12">
        <f t="shared" si="2"/>
        <v>1.4466012944817241E-4</v>
      </c>
    </row>
    <row r="75" spans="6:9" x14ac:dyDescent="0.25">
      <c r="F75" s="1">
        <f t="shared" si="0"/>
        <v>63</v>
      </c>
      <c r="G75" s="11">
        <f t="shared" si="3"/>
        <v>0.984375</v>
      </c>
      <c r="H75" s="12">
        <f t="shared" si="1"/>
        <v>2.1526804977406607E-7</v>
      </c>
      <c r="I75" s="12">
        <f t="shared" si="2"/>
        <v>1.3777155185540229E-5</v>
      </c>
    </row>
    <row r="76" spans="6:9" x14ac:dyDescent="0.25">
      <c r="F76" s="1">
        <f t="shared" si="0"/>
        <v>64</v>
      </c>
      <c r="G76" s="11">
        <f t="shared" si="3"/>
        <v>1</v>
      </c>
      <c r="H76" s="12">
        <f t="shared" si="1"/>
        <v>1.0090689833159348E-8</v>
      </c>
      <c r="I76" s="12">
        <f t="shared" si="2"/>
        <v>6.4580414932219825E-7</v>
      </c>
    </row>
    <row r="77" spans="6:9" x14ac:dyDescent="0.25">
      <c r="G77" s="1" t="s">
        <v>10</v>
      </c>
    </row>
    <row r="78" spans="6:9" x14ac:dyDescent="0.25">
      <c r="G78" s="7" t="s">
        <v>11</v>
      </c>
      <c r="H78" s="1">
        <f>SUM(H12:H76)</f>
        <v>1</v>
      </c>
    </row>
  </sheetData>
  <sheetProtection sheet="1" objects="1" scenarios="1"/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scale="91" fitToHeight="2" orientation="portrait" r:id="rId1"/>
  <headerFooter alignWithMargins="0">
    <oddHeader>&amp;L&amp;"Times New Roman,Bold"&amp;12ENGI 4421
Prob. &amp;&amp; Stat.&amp;C&amp;"Times New Roman,Bold"&amp;12Sampling Distribution:  Sample Means 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"/>
  <sheetViews>
    <sheetView tabSelected="1" topLeftCell="A2" workbookViewId="0">
      <pane ySplit="4" topLeftCell="A14" activePane="bottomLeft" state="frozen"/>
      <selection activeCell="A2" sqref="A2"/>
      <selection pane="bottomLeft" activeCell="F5" sqref="F5"/>
    </sheetView>
  </sheetViews>
  <sheetFormatPr defaultRowHeight="15.75" x14ac:dyDescent="0.25"/>
  <cols>
    <col min="1" max="8" width="9.140625" style="1"/>
    <col min="9" max="9" width="9.140625" style="1" customWidth="1"/>
    <col min="10" max="10" width="7.140625" style="1" customWidth="1"/>
    <col min="11" max="16384" width="9.140625" style="1"/>
  </cols>
  <sheetData>
    <row r="2" spans="2:6" x14ac:dyDescent="0.25">
      <c r="B2" s="2" t="s">
        <v>0</v>
      </c>
    </row>
    <row r="3" spans="2:6" x14ac:dyDescent="0.25">
      <c r="B3" s="4" t="s">
        <v>16</v>
      </c>
    </row>
    <row r="4" spans="2:6" x14ac:dyDescent="0.25">
      <c r="B4" s="1" t="s">
        <v>1</v>
      </c>
    </row>
    <row r="5" spans="2:6" x14ac:dyDescent="0.25">
      <c r="B5" s="1" t="s">
        <v>17</v>
      </c>
      <c r="E5" s="15" t="s">
        <v>2</v>
      </c>
      <c r="F5" s="18">
        <v>0.75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 xml:space="preserve">&amp;L&amp;"Times New Roman,Bold"&amp;12ENGI 4421
Prob. &amp;&amp; Stat.&amp;C&amp;"Times New Roman,Bold"&amp;12Sampling Distributions:  Sample Means &amp;R&amp;"Lincoln,Regular"&amp;14Dr. G.H. George&amp;"Times New Roman,Regular"&amp;12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Tables</vt:lpstr>
      <vt:lpstr>Graphs</vt:lpstr>
      <vt:lpstr>Graphs!Print_Area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Central Limit Theorem demonstration, using Bernoulli samples</dc:title>
  <dc:subject>ENGI 4421 Probability and Statistics</dc:subject>
  <dc:creator>Glyn George</dc:creator>
  <cp:lastModifiedBy>Glyn George</cp:lastModifiedBy>
  <cp:lastPrinted>2015-02-20T15:33:07Z</cp:lastPrinted>
  <dcterms:created xsi:type="dcterms:W3CDTF">2000-03-07T17:28:12Z</dcterms:created>
  <dcterms:modified xsi:type="dcterms:W3CDTF">2015-02-20T15:33:29Z</dcterms:modified>
</cp:coreProperties>
</file>