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45" windowWidth="9825" windowHeight="9270"/>
  </bookViews>
  <sheets>
    <sheet name="pdf" sheetId="1" r:id="rId1"/>
    <sheet name="cdf" sheetId="2" r:id="rId2"/>
  </sheets>
  <definedNames>
    <definedName name="a">pdf!$E$2</definedName>
    <definedName name="b">pdf!$G$2</definedName>
    <definedName name="_xlnm.Print_Area" localSheetId="0">pdf!$A$1:$I$37</definedName>
  </definedNames>
  <calcPr calcId="145621"/>
</workbook>
</file>

<file path=xl/calcChain.xml><?xml version="1.0" encoding="utf-8"?>
<calcChain xmlns="http://schemas.openxmlformats.org/spreadsheetml/2006/main">
  <c r="D26" i="2" l="1"/>
  <c r="F26" i="2"/>
  <c r="B4" i="1"/>
  <c r="C4" i="1"/>
  <c r="K4" i="1"/>
  <c r="A5" i="1" s="1"/>
  <c r="C30" i="1"/>
  <c r="F30" i="1"/>
  <c r="H30" i="1"/>
  <c r="C5" i="1" l="1"/>
  <c r="A6" i="1"/>
  <c r="B5" i="1"/>
  <c r="A7" i="1" l="1"/>
  <c r="B6" i="1"/>
  <c r="C6" i="1"/>
  <c r="B7" i="1" l="1"/>
  <c r="A8" i="1"/>
  <c r="C7" i="1"/>
  <c r="C8" i="1" l="1"/>
  <c r="A9" i="1"/>
  <c r="B8" i="1"/>
  <c r="C9" i="1" l="1"/>
  <c r="B9" i="1"/>
  <c r="A10" i="1"/>
  <c r="C10" i="1" l="1"/>
  <c r="A11" i="1"/>
  <c r="B10" i="1"/>
  <c r="C11" i="1" l="1"/>
  <c r="B11" i="1"/>
  <c r="A12" i="1"/>
  <c r="C12" i="1" l="1"/>
  <c r="A13" i="1"/>
  <c r="B12" i="1"/>
  <c r="C13" i="1" l="1"/>
  <c r="A14" i="1"/>
  <c r="B13" i="1"/>
  <c r="A15" i="1" l="1"/>
  <c r="B14" i="1"/>
  <c r="C14" i="1"/>
  <c r="C15" i="1" l="1"/>
  <c r="B15" i="1"/>
  <c r="A16" i="1"/>
  <c r="A17" i="1" l="1"/>
  <c r="C16" i="1"/>
  <c r="B16" i="1"/>
  <c r="C17" i="1" l="1"/>
  <c r="B17" i="1"/>
  <c r="A18" i="1"/>
  <c r="A19" i="1" l="1"/>
  <c r="C18" i="1"/>
  <c r="B18" i="1"/>
  <c r="C19" i="1" l="1"/>
  <c r="B19" i="1"/>
  <c r="A20" i="1"/>
  <c r="C20" i="1" l="1"/>
  <c r="B20" i="1"/>
  <c r="A21" i="1"/>
  <c r="C21" i="1" l="1"/>
  <c r="B21" i="1"/>
  <c r="A22" i="1"/>
  <c r="B22" i="1" l="1"/>
  <c r="C22" i="1"/>
  <c r="A23" i="1"/>
  <c r="C23" i="1" l="1"/>
  <c r="B23" i="1"/>
  <c r="A24" i="1"/>
  <c r="B24" i="1" l="1"/>
  <c r="C24" i="1"/>
  <c r="A25" i="1"/>
  <c r="C25" i="1" l="1"/>
  <c r="B25" i="1"/>
  <c r="A26" i="1"/>
  <c r="B26" i="1" l="1"/>
  <c r="C26" i="1"/>
  <c r="A27" i="1"/>
  <c r="C27" i="1" l="1"/>
  <c r="B27" i="1"/>
  <c r="A28" i="1"/>
  <c r="C28" i="1" l="1"/>
  <c r="A29" i="1"/>
  <c r="B28" i="1"/>
  <c r="C29" i="1" l="1"/>
  <c r="B29" i="1"/>
</calcChain>
</file>

<file path=xl/sharedStrings.xml><?xml version="1.0" encoding="utf-8"?>
<sst xmlns="http://schemas.openxmlformats.org/spreadsheetml/2006/main" count="18" uniqueCount="14">
  <si>
    <t>Scale parameter:</t>
  </si>
  <si>
    <t>Shape parameter:</t>
  </si>
  <si>
    <t xml:space="preserve">a = </t>
  </si>
  <si>
    <t xml:space="preserve">b = </t>
  </si>
  <si>
    <t>Graph step size:</t>
  </si>
  <si>
    <t>x</t>
  </si>
  <si>
    <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</si>
  <si>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</si>
  <si>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t xml:space="preserve">m = </t>
  </si>
  <si>
    <t xml:space="preserve">s = </t>
  </si>
  <si>
    <r>
      <t>s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</t>
    </r>
  </si>
  <si>
    <t>Weibull distribution.</t>
  </si>
  <si>
    <r>
      <t>Note</t>
    </r>
    <r>
      <rPr>
        <sz val="12"/>
        <rFont val="Times New Roman"/>
        <family val="1"/>
      </rPr>
      <t xml:space="preserve">:  Excel provides the Gamma function </t>
    </r>
    <r>
      <rPr>
        <sz val="12"/>
        <rFont val="Symbol"/>
        <family val="1"/>
        <charset val="2"/>
      </rPr>
      <t>G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 indirectly, as EXP(GAMMALN(x)).</t>
    </r>
  </si>
  <si>
    <t>Enter positive values in the boxes: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</si>
</sst>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6" x14ac:knownFonts="1">
    <font>
      <sz val="10"/>
      <name val="Arial"/>
    </font>
    <font>
      <sz val="12"/>
      <name val="Times New Roman"/>
      <family val="1"/>
    </font>
    <font>
      <i/>
      <sz val="12"/>
      <name val="Symbol"/>
      <family val="1"/>
      <charset val="2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/>
    </xf>
    <xf numFmtId="0" fontId="1" fillId="0" borderId="2" xfId="0" applyFont="1" applyBorder="1"/>
    <xf numFmtId="0" fontId="3" fillId="0" borderId="0" xfId="0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0" fontId="1" fillId="2" borderId="2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right"/>
    </xf>
    <xf numFmtId="0" fontId="3" fillId="0" borderId="0" xfId="0" applyFont="1"/>
    <xf numFmtId="0" fontId="1" fillId="0" borderId="0" xfId="0" quotePrefix="1" applyFont="1"/>
    <xf numFmtId="0" fontId="2" fillId="0" borderId="1" xfId="0" applyFont="1" applyFill="1" applyBorder="1" applyAlignment="1">
      <alignment horizontal="right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 p.d.f. of the Weibull dist'n </a:t>
            </a:r>
          </a:p>
        </c:rich>
      </c:tx>
      <c:layout>
        <c:manualLayout>
          <c:xMode val="edge"/>
          <c:yMode val="edge"/>
          <c:x val="0.12802768166089964"/>
          <c:y val="3.4111310592459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3287197231835"/>
          <c:y val="0.20287253141831238"/>
          <c:w val="0.76297577854671284"/>
          <c:h val="0.56014362657091565"/>
        </c:manualLayout>
      </c:layout>
      <c:lineChart>
        <c:grouping val="standard"/>
        <c:varyColors val="0"/>
        <c:ser>
          <c:idx val="0"/>
          <c:order val="0"/>
          <c:tx>
            <c:strRef>
              <c:f>pdf!$B$3</c:f>
              <c:strCache>
                <c:ptCount val="1"/>
                <c:pt idx="0">
                  <c:v>f(x)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pdf!$A$4:$A$29</c:f>
              <c:numCache>
                <c:formatCode>0.000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</c:numCache>
            </c:numRef>
          </c:cat>
          <c:val>
            <c:numRef>
              <c:f>pdf!$B$4:$B$29</c:f>
              <c:numCache>
                <c:formatCode>0.00000</c:formatCode>
                <c:ptCount val="26"/>
                <c:pt idx="0">
                  <c:v>0</c:v>
                </c:pt>
                <c:pt idx="1">
                  <c:v>0.19800996674983362</c:v>
                </c:pt>
                <c:pt idx="2">
                  <c:v>0.38431577566092928</c:v>
                </c:pt>
                <c:pt idx="3">
                  <c:v>0.54835871116273704</c:v>
                </c:pt>
                <c:pt idx="4">
                  <c:v>0.68171503117296917</c:v>
                </c:pt>
                <c:pt idx="5">
                  <c:v>0.77880078307140488</c:v>
                </c:pt>
                <c:pt idx="6">
                  <c:v>0.83721159128523726</c:v>
                </c:pt>
                <c:pt idx="7">
                  <c:v>0.85767695185818249</c:v>
                </c:pt>
                <c:pt idx="8">
                  <c:v>0.84366787846887781</c:v>
                </c:pt>
                <c:pt idx="9">
                  <c:v>0.80074451920129408</c:v>
                </c:pt>
                <c:pt idx="10">
                  <c:v>0.73575888234288467</c:v>
                </c:pt>
                <c:pt idx="11">
                  <c:v>0.65603401474575229</c:v>
                </c:pt>
                <c:pt idx="12">
                  <c:v>0.56862662083709226</c:v>
                </c:pt>
                <c:pt idx="13">
                  <c:v>0.47975076238177206</c:v>
                </c:pt>
                <c:pt idx="14">
                  <c:v>0.39440357857892588</c:v>
                </c:pt>
                <c:pt idx="15">
                  <c:v>0.31619767368559282</c:v>
                </c:pt>
                <c:pt idx="16">
                  <c:v>0.247375169418559</c:v>
                </c:pt>
                <c:pt idx="17">
                  <c:v>0.18895912287904221</c:v>
                </c:pt>
                <c:pt idx="18">
                  <c:v>0.14099002235635327</c:v>
                </c:pt>
                <c:pt idx="19">
                  <c:v>0.10279701809213138</c:v>
                </c:pt>
                <c:pt idx="20">
                  <c:v>7.3262555554936604E-2</c:v>
                </c:pt>
                <c:pt idx="21">
                  <c:v>5.1051748985642652E-2</c:v>
                </c:pt>
                <c:pt idx="22">
                  <c:v>3.4791037827011061E-2</c:v>
                </c:pt>
                <c:pt idx="23">
                  <c:v>2.3192097194578428E-2</c:v>
                </c:pt>
                <c:pt idx="24">
                  <c:v>1.5125335672533255E-2</c:v>
                </c:pt>
                <c:pt idx="25">
                  <c:v>9.652270681138506E-3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69088"/>
        <c:axId val="69906432"/>
      </c:lineChart>
      <c:catAx>
        <c:axId val="69769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94117647058823528"/>
              <c:y val="0.863554757630161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9064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990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2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2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9031141868512111E-2"/>
              <c:y val="0.1184919210053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769088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 c.d.f. of the Weibull dist'n </a:t>
            </a:r>
          </a:p>
        </c:rich>
      </c:tx>
      <c:layout>
        <c:manualLayout>
          <c:xMode val="edge"/>
          <c:yMode val="edge"/>
          <c:x val="0.17667256429995992"/>
          <c:y val="3.0674846625766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10306679408333"/>
          <c:y val="0.21881434291591362"/>
          <c:w val="0.7958840284995683"/>
          <c:h val="0.53783338492416144"/>
        </c:manualLayout>
      </c:layout>
      <c:lineChart>
        <c:grouping val="standard"/>
        <c:varyColors val="0"/>
        <c:ser>
          <c:idx val="0"/>
          <c:order val="0"/>
          <c:tx>
            <c:strRef>
              <c:f>pdf!$C$3</c:f>
              <c:strCache>
                <c:ptCount val="1"/>
                <c:pt idx="0">
                  <c:v>F(x)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numRef>
              <c:f>pdf!$A$4:$A$29</c:f>
              <c:numCache>
                <c:formatCode>0.000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</c:numCache>
            </c:numRef>
          </c:cat>
          <c:val>
            <c:numRef>
              <c:f>pdf!$C$4:$C$29</c:f>
              <c:numCache>
                <c:formatCode>0.00000</c:formatCode>
                <c:ptCount val="26"/>
                <c:pt idx="0">
                  <c:v>0</c:v>
                </c:pt>
                <c:pt idx="1">
                  <c:v>9.9501662508318933E-3</c:v>
                </c:pt>
                <c:pt idx="2">
                  <c:v>3.9210560847676823E-2</c:v>
                </c:pt>
                <c:pt idx="3">
                  <c:v>8.6068814728771814E-2</c:v>
                </c:pt>
                <c:pt idx="4">
                  <c:v>0.14785621103378865</c:v>
                </c:pt>
                <c:pt idx="5">
                  <c:v>0.22119921692859512</c:v>
                </c:pt>
                <c:pt idx="6">
                  <c:v>0.30232367392896897</c:v>
                </c:pt>
                <c:pt idx="7">
                  <c:v>0.38737360581558389</c:v>
                </c:pt>
                <c:pt idx="8">
                  <c:v>0.47270757595695134</c:v>
                </c:pt>
                <c:pt idx="9">
                  <c:v>0.55514193377705878</c:v>
                </c:pt>
                <c:pt idx="10">
                  <c:v>0.63212055882855767</c:v>
                </c:pt>
                <c:pt idx="11">
                  <c:v>0.7018027205701125</c:v>
                </c:pt>
                <c:pt idx="12">
                  <c:v>0.76307224131787821</c:v>
                </c:pt>
                <c:pt idx="13">
                  <c:v>0.81548047600701079</c:v>
                </c:pt>
                <c:pt idx="14">
                  <c:v>0.85914157907895505</c:v>
                </c:pt>
                <c:pt idx="15">
                  <c:v>0.89460077543813576</c:v>
                </c:pt>
                <c:pt idx="16">
                  <c:v>0.92269525955670029</c:v>
                </c:pt>
                <c:pt idx="17">
                  <c:v>0.94442378738851707</c:v>
                </c:pt>
                <c:pt idx="18">
                  <c:v>0.96083610490101301</c:v>
                </c:pt>
                <c:pt idx="19">
                  <c:v>0.97294815313364968</c:v>
                </c:pt>
                <c:pt idx="20">
                  <c:v>0.98168436111126589</c:v>
                </c:pt>
                <c:pt idx="21">
                  <c:v>0.98784482167008514</c:v>
                </c:pt>
                <c:pt idx="22">
                  <c:v>0.99209294594840658</c:v>
                </c:pt>
                <c:pt idx="23">
                  <c:v>0.99495823974030906</c:v>
                </c:pt>
                <c:pt idx="24">
                  <c:v>0.99684888840155561</c:v>
                </c:pt>
                <c:pt idx="25">
                  <c:v>0.99806954586377228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0448"/>
        <c:axId val="69622400"/>
      </c:lineChart>
      <c:catAx>
        <c:axId val="67320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8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 x </a:t>
                </a:r>
              </a:p>
            </c:rich>
          </c:tx>
          <c:layout>
            <c:manualLayout>
              <c:xMode val="edge"/>
              <c:yMode val="edge"/>
              <c:x val="0.93996641500429934"/>
              <c:y val="0.85685243332313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22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9622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8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CA" sz="18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18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8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8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 </a:t>
                </a:r>
              </a:p>
            </c:rich>
          </c:tx>
          <c:layout>
            <c:manualLayout>
              <c:xMode val="edge"/>
              <c:yMode val="edge"/>
              <c:x val="3.9451114922813037E-2"/>
              <c:y val="0.1083846727747988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32044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38100</xdr:rowOff>
    </xdr:from>
    <xdr:to>
      <xdr:col>8</xdr:col>
      <xdr:colOff>533400</xdr:colOff>
      <xdr:row>28</xdr:row>
      <xdr:rowOff>142875</xdr:rowOff>
    </xdr:to>
    <xdr:graphicFrame macro="">
      <xdr:nvGraphicFramePr>
        <xdr:cNvPr id="10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66675</xdr:rowOff>
        </xdr:from>
        <xdr:to>
          <xdr:col>3</xdr:col>
          <xdr:colOff>295275</xdr:colOff>
          <xdr:row>33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30</xdr:row>
          <xdr:rowOff>57150</xdr:rowOff>
        </xdr:from>
        <xdr:to>
          <xdr:col>7</xdr:col>
          <xdr:colOff>600075</xdr:colOff>
          <xdr:row>33</xdr:row>
          <xdr:rowOff>19050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33</xdr:row>
          <xdr:rowOff>114300</xdr:rowOff>
        </xdr:from>
        <xdr:to>
          <xdr:col>2</xdr:col>
          <xdr:colOff>590550</xdr:colOff>
          <xdr:row>35</xdr:row>
          <xdr:rowOff>142875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76200</xdr:rowOff>
        </xdr:from>
        <xdr:to>
          <xdr:col>8</xdr:col>
          <xdr:colOff>9525</xdr:colOff>
          <xdr:row>36</xdr:row>
          <xdr:rowOff>9525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57150</xdr:rowOff>
    </xdr:from>
    <xdr:to>
      <xdr:col>7</xdr:col>
      <xdr:colOff>638175</xdr:colOff>
      <xdr:row>23</xdr:row>
      <xdr:rowOff>114300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workbookViewId="0">
      <selection activeCell="E2" sqref="E2"/>
    </sheetView>
  </sheetViews>
  <sheetFormatPr defaultRowHeight="15.75" x14ac:dyDescent="0.25"/>
  <cols>
    <col min="1" max="2" width="9.140625" style="1"/>
    <col min="3" max="3" width="12.7109375" style="1" customWidth="1"/>
    <col min="4" max="16384" width="9.140625" style="1"/>
  </cols>
  <sheetData>
    <row r="1" spans="1:11" x14ac:dyDescent="0.25">
      <c r="A1" s="1" t="s">
        <v>11</v>
      </c>
      <c r="D1" s="1" t="s">
        <v>1</v>
      </c>
      <c r="F1" s="1" t="s">
        <v>0</v>
      </c>
    </row>
    <row r="2" spans="1:11" x14ac:dyDescent="0.25">
      <c r="A2" s="1" t="s">
        <v>13</v>
      </c>
      <c r="D2" s="8" t="s">
        <v>2</v>
      </c>
      <c r="E2" s="7">
        <v>2</v>
      </c>
      <c r="F2" s="8" t="s">
        <v>3</v>
      </c>
      <c r="G2" s="7">
        <v>1</v>
      </c>
      <c r="H2" s="10"/>
    </row>
    <row r="3" spans="1:11" x14ac:dyDescent="0.25">
      <c r="A3" s="4" t="s">
        <v>5</v>
      </c>
      <c r="B3" s="4" t="s">
        <v>6</v>
      </c>
      <c r="C3" s="4" t="s">
        <v>7</v>
      </c>
      <c r="K3" s="1" t="s">
        <v>4</v>
      </c>
    </row>
    <row r="4" spans="1:11" x14ac:dyDescent="0.25">
      <c r="A4" s="5">
        <v>0</v>
      </c>
      <c r="B4" s="6">
        <f>IF(a&gt;1,0,IF(a=1,a/b^a,10))</f>
        <v>0</v>
      </c>
      <c r="C4" s="6">
        <f>1-EXP(-(A4/G2)^E2)</f>
        <v>0</v>
      </c>
      <c r="K4" s="1">
        <f>MIN(0.2, b/10)</f>
        <v>0.1</v>
      </c>
    </row>
    <row r="5" spans="1:11" x14ac:dyDescent="0.25">
      <c r="A5" s="5">
        <f>A4+$K$4</f>
        <v>0.1</v>
      </c>
      <c r="B5" s="6">
        <f t="shared" ref="B5:B29" si="0">a*($A5^(a-1))*(EXP(-(($A5/b)^a)))/(b^a)</f>
        <v>0.19800996674983362</v>
      </c>
      <c r="C5" s="6">
        <f t="shared" ref="C5:C29" si="1">1-EXP(-((A5/b)^a))</f>
        <v>9.9501662508318933E-3</v>
      </c>
    </row>
    <row r="6" spans="1:11" x14ac:dyDescent="0.25">
      <c r="A6" s="5">
        <f t="shared" ref="A6:A29" si="2">A5+$K$4</f>
        <v>0.2</v>
      </c>
      <c r="B6" s="6">
        <f t="shared" si="0"/>
        <v>0.38431577566092928</v>
      </c>
      <c r="C6" s="6">
        <f t="shared" si="1"/>
        <v>3.9210560847676823E-2</v>
      </c>
    </row>
    <row r="7" spans="1:11" x14ac:dyDescent="0.25">
      <c r="A7" s="5">
        <f t="shared" si="2"/>
        <v>0.30000000000000004</v>
      </c>
      <c r="B7" s="6">
        <f t="shared" si="0"/>
        <v>0.54835871116273704</v>
      </c>
      <c r="C7" s="6">
        <f t="shared" si="1"/>
        <v>8.6068814728771814E-2</v>
      </c>
    </row>
    <row r="8" spans="1:11" x14ac:dyDescent="0.25">
      <c r="A8" s="5">
        <f t="shared" si="2"/>
        <v>0.4</v>
      </c>
      <c r="B8" s="6">
        <f t="shared" si="0"/>
        <v>0.68171503117296917</v>
      </c>
      <c r="C8" s="6">
        <f t="shared" si="1"/>
        <v>0.14785621103378865</v>
      </c>
    </row>
    <row r="9" spans="1:11" x14ac:dyDescent="0.25">
      <c r="A9" s="5">
        <f t="shared" si="2"/>
        <v>0.5</v>
      </c>
      <c r="B9" s="6">
        <f t="shared" si="0"/>
        <v>0.77880078307140488</v>
      </c>
      <c r="C9" s="6">
        <f t="shared" si="1"/>
        <v>0.22119921692859512</v>
      </c>
    </row>
    <row r="10" spans="1:11" x14ac:dyDescent="0.25">
      <c r="A10" s="5">
        <f t="shared" si="2"/>
        <v>0.6</v>
      </c>
      <c r="B10" s="6">
        <f t="shared" si="0"/>
        <v>0.83721159128523726</v>
      </c>
      <c r="C10" s="6">
        <f t="shared" si="1"/>
        <v>0.30232367392896897</v>
      </c>
    </row>
    <row r="11" spans="1:11" x14ac:dyDescent="0.25">
      <c r="A11" s="5">
        <f t="shared" si="2"/>
        <v>0.7</v>
      </c>
      <c r="B11" s="6">
        <f t="shared" si="0"/>
        <v>0.85767695185818249</v>
      </c>
      <c r="C11" s="6">
        <f t="shared" si="1"/>
        <v>0.38737360581558389</v>
      </c>
    </row>
    <row r="12" spans="1:11" x14ac:dyDescent="0.25">
      <c r="A12" s="5">
        <f t="shared" si="2"/>
        <v>0.79999999999999993</v>
      </c>
      <c r="B12" s="6">
        <f t="shared" si="0"/>
        <v>0.84366787846887781</v>
      </c>
      <c r="C12" s="6">
        <f t="shared" si="1"/>
        <v>0.47270757595695134</v>
      </c>
    </row>
    <row r="13" spans="1:11" x14ac:dyDescent="0.25">
      <c r="A13" s="5">
        <f t="shared" si="2"/>
        <v>0.89999999999999991</v>
      </c>
      <c r="B13" s="6">
        <f t="shared" si="0"/>
        <v>0.80074451920129408</v>
      </c>
      <c r="C13" s="6">
        <f t="shared" si="1"/>
        <v>0.55514193377705878</v>
      </c>
    </row>
    <row r="14" spans="1:11" x14ac:dyDescent="0.25">
      <c r="A14" s="5">
        <f t="shared" si="2"/>
        <v>0.99999999999999989</v>
      </c>
      <c r="B14" s="6">
        <f t="shared" si="0"/>
        <v>0.73575888234288467</v>
      </c>
      <c r="C14" s="6">
        <f t="shared" si="1"/>
        <v>0.63212055882855767</v>
      </c>
    </row>
    <row r="15" spans="1:11" x14ac:dyDescent="0.25">
      <c r="A15" s="5">
        <f t="shared" si="2"/>
        <v>1.0999999999999999</v>
      </c>
      <c r="B15" s="6">
        <f t="shared" si="0"/>
        <v>0.65603401474575229</v>
      </c>
      <c r="C15" s="6">
        <f t="shared" si="1"/>
        <v>0.7018027205701125</v>
      </c>
    </row>
    <row r="16" spans="1:11" x14ac:dyDescent="0.25">
      <c r="A16" s="5">
        <f t="shared" si="2"/>
        <v>1.2</v>
      </c>
      <c r="B16" s="6">
        <f t="shared" si="0"/>
        <v>0.56862662083709226</v>
      </c>
      <c r="C16" s="6">
        <f t="shared" si="1"/>
        <v>0.76307224131787821</v>
      </c>
    </row>
    <row r="17" spans="1:8" x14ac:dyDescent="0.25">
      <c r="A17" s="5">
        <f t="shared" si="2"/>
        <v>1.3</v>
      </c>
      <c r="B17" s="6">
        <f t="shared" si="0"/>
        <v>0.47975076238177206</v>
      </c>
      <c r="C17" s="6">
        <f t="shared" si="1"/>
        <v>0.81548047600701079</v>
      </c>
    </row>
    <row r="18" spans="1:8" x14ac:dyDescent="0.25">
      <c r="A18" s="5">
        <f t="shared" si="2"/>
        <v>1.4000000000000001</v>
      </c>
      <c r="B18" s="6">
        <f t="shared" si="0"/>
        <v>0.39440357857892588</v>
      </c>
      <c r="C18" s="6">
        <f t="shared" si="1"/>
        <v>0.85914157907895505</v>
      </c>
    </row>
    <row r="19" spans="1:8" x14ac:dyDescent="0.25">
      <c r="A19" s="5">
        <f t="shared" si="2"/>
        <v>1.5000000000000002</v>
      </c>
      <c r="B19" s="6">
        <f t="shared" si="0"/>
        <v>0.31619767368559282</v>
      </c>
      <c r="C19" s="6">
        <f t="shared" si="1"/>
        <v>0.89460077543813576</v>
      </c>
    </row>
    <row r="20" spans="1:8" x14ac:dyDescent="0.25">
      <c r="A20" s="5">
        <f t="shared" si="2"/>
        <v>1.6000000000000003</v>
      </c>
      <c r="B20" s="6">
        <f t="shared" si="0"/>
        <v>0.247375169418559</v>
      </c>
      <c r="C20" s="6">
        <f t="shared" si="1"/>
        <v>0.92269525955670029</v>
      </c>
    </row>
    <row r="21" spans="1:8" x14ac:dyDescent="0.25">
      <c r="A21" s="5">
        <f t="shared" si="2"/>
        <v>1.7000000000000004</v>
      </c>
      <c r="B21" s="6">
        <f t="shared" si="0"/>
        <v>0.18895912287904221</v>
      </c>
      <c r="C21" s="6">
        <f t="shared" si="1"/>
        <v>0.94442378738851707</v>
      </c>
    </row>
    <row r="22" spans="1:8" x14ac:dyDescent="0.25">
      <c r="A22" s="5">
        <f t="shared" si="2"/>
        <v>1.8000000000000005</v>
      </c>
      <c r="B22" s="6">
        <f t="shared" si="0"/>
        <v>0.14099002235635327</v>
      </c>
      <c r="C22" s="6">
        <f t="shared" si="1"/>
        <v>0.96083610490101301</v>
      </c>
    </row>
    <row r="23" spans="1:8" x14ac:dyDescent="0.25">
      <c r="A23" s="5">
        <f t="shared" si="2"/>
        <v>1.9000000000000006</v>
      </c>
      <c r="B23" s="6">
        <f t="shared" si="0"/>
        <v>0.10279701809213138</v>
      </c>
      <c r="C23" s="6">
        <f t="shared" si="1"/>
        <v>0.97294815313364968</v>
      </c>
    </row>
    <row r="24" spans="1:8" x14ac:dyDescent="0.25">
      <c r="A24" s="5">
        <f t="shared" si="2"/>
        <v>2.0000000000000004</v>
      </c>
      <c r="B24" s="6">
        <f t="shared" si="0"/>
        <v>7.3262555554936604E-2</v>
      </c>
      <c r="C24" s="6">
        <f t="shared" si="1"/>
        <v>0.98168436111126589</v>
      </c>
    </row>
    <row r="25" spans="1:8" x14ac:dyDescent="0.25">
      <c r="A25" s="5">
        <f t="shared" si="2"/>
        <v>2.1000000000000005</v>
      </c>
      <c r="B25" s="6">
        <f t="shared" si="0"/>
        <v>5.1051748985642652E-2</v>
      </c>
      <c r="C25" s="6">
        <f t="shared" si="1"/>
        <v>0.98784482167008514</v>
      </c>
    </row>
    <row r="26" spans="1:8" x14ac:dyDescent="0.25">
      <c r="A26" s="5">
        <f t="shared" si="2"/>
        <v>2.2000000000000006</v>
      </c>
      <c r="B26" s="6">
        <f t="shared" si="0"/>
        <v>3.4791037827011061E-2</v>
      </c>
      <c r="C26" s="6">
        <f t="shared" si="1"/>
        <v>0.99209294594840658</v>
      </c>
    </row>
    <row r="27" spans="1:8" x14ac:dyDescent="0.25">
      <c r="A27" s="5">
        <f t="shared" si="2"/>
        <v>2.3000000000000007</v>
      </c>
      <c r="B27" s="6">
        <f t="shared" si="0"/>
        <v>2.3192097194578428E-2</v>
      </c>
      <c r="C27" s="6">
        <f t="shared" si="1"/>
        <v>0.99495823974030906</v>
      </c>
    </row>
    <row r="28" spans="1:8" x14ac:dyDescent="0.25">
      <c r="A28" s="5">
        <f t="shared" si="2"/>
        <v>2.4000000000000008</v>
      </c>
      <c r="B28" s="6">
        <f t="shared" si="0"/>
        <v>1.5125335672533255E-2</v>
      </c>
      <c r="C28" s="6">
        <f t="shared" si="1"/>
        <v>0.99684888840155561</v>
      </c>
    </row>
    <row r="29" spans="1:8" x14ac:dyDescent="0.25">
      <c r="A29" s="5">
        <f t="shared" si="2"/>
        <v>2.5000000000000009</v>
      </c>
      <c r="B29" s="6">
        <f t="shared" si="0"/>
        <v>9.652270681138506E-3</v>
      </c>
      <c r="C29" s="6">
        <f t="shared" si="1"/>
        <v>0.99806954586377228</v>
      </c>
    </row>
    <row r="30" spans="1:8" ht="18.75" x14ac:dyDescent="0.25">
      <c r="B30" s="2" t="s">
        <v>8</v>
      </c>
      <c r="C30" s="3">
        <f>IF((1/a)=INT(1/a),b*FACT(1/a),b*EXP(GAMMALN(1/a+1)))</f>
        <v>0.88622692545275805</v>
      </c>
      <c r="E30" s="2" t="s">
        <v>10</v>
      </c>
      <c r="F30" s="3">
        <f>b*b*(EXP(GAMMALN(1+(2/a)))-(EXP(GAMMALN(1+(1/a))))^2)</f>
        <v>0.21460183660255161</v>
      </c>
      <c r="G30" s="2" t="s">
        <v>9</v>
      </c>
      <c r="H30" s="3">
        <f>SQRT(F30)</f>
        <v>0.46325137517610415</v>
      </c>
    </row>
    <row r="37" spans="1:1" x14ac:dyDescent="0.25">
      <c r="A37" s="9" t="s">
        <v>12</v>
      </c>
    </row>
  </sheetData>
  <sheetProtection sheet="1" objects="1" scenarios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>
    <oddHeader>&amp;L&amp;"Times New Roman,Bold"&amp;12ENGI 4421&amp;C&amp;"Times New Roman,Bold"&amp;12Weibull Probability Distribution &amp;R&amp;"Lincoln,Regular"&amp;14Dr. G.H. George</oddHeader>
    <oddFooter>&amp;L&amp;F - &amp;A&amp;R&amp;D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8" r:id="rId4">
          <objectPr defaultSize="0" autoPict="0" r:id="rId5">
            <anchor moveWithCells="1">
              <from>
                <xdr:col>0</xdr:col>
                <xdr:colOff>38100</xdr:colOff>
                <xdr:row>30</xdr:row>
                <xdr:rowOff>66675</xdr:rowOff>
              </from>
              <to>
                <xdr:col>3</xdr:col>
                <xdr:colOff>295275</xdr:colOff>
                <xdr:row>33</xdr:row>
                <xdr:rowOff>28575</xdr:rowOff>
              </to>
            </anchor>
          </objectPr>
        </oleObject>
      </mc:Choice>
      <mc:Fallback>
        <oleObject progId="Equation.DSMT4" shapeId="1028" r:id="rId4"/>
      </mc:Fallback>
    </mc:AlternateContent>
    <mc:AlternateContent xmlns:mc="http://schemas.openxmlformats.org/markup-compatibility/2006">
      <mc:Choice Requires="x14">
        <oleObject progId="Equation.DSMT4" shapeId="1029" r:id="rId6">
          <objectPr defaultSize="0" autoPict="0" r:id="rId7">
            <anchor moveWithCells="1">
              <from>
                <xdr:col>4</xdr:col>
                <xdr:colOff>333375</xdr:colOff>
                <xdr:row>30</xdr:row>
                <xdr:rowOff>57150</xdr:rowOff>
              </from>
              <to>
                <xdr:col>7</xdr:col>
                <xdr:colOff>600075</xdr:colOff>
                <xdr:row>33</xdr:row>
                <xdr:rowOff>19050</xdr:rowOff>
              </to>
            </anchor>
          </objectPr>
        </oleObject>
      </mc:Choice>
      <mc:Fallback>
        <oleObject progId="Equation.DSMT4" shapeId="1029" r:id="rId6"/>
      </mc:Fallback>
    </mc:AlternateContent>
    <mc:AlternateContent xmlns:mc="http://schemas.openxmlformats.org/markup-compatibility/2006">
      <mc:Choice Requires="x14">
        <oleObject progId="Equation.DSMT4" shapeId="1030" r:id="rId8">
          <objectPr defaultSize="0" autoPict="0" r:id="rId9">
            <anchor moveWithCells="1">
              <from>
                <xdr:col>1</xdr:col>
                <xdr:colOff>47625</xdr:colOff>
                <xdr:row>33</xdr:row>
                <xdr:rowOff>114300</xdr:rowOff>
              </from>
              <to>
                <xdr:col>2</xdr:col>
                <xdr:colOff>590550</xdr:colOff>
                <xdr:row>35</xdr:row>
                <xdr:rowOff>142875</xdr:rowOff>
              </to>
            </anchor>
          </objectPr>
        </oleObject>
      </mc:Choice>
      <mc:Fallback>
        <oleObject progId="Equation.DSMT4" shapeId="1030" r:id="rId8"/>
      </mc:Fallback>
    </mc:AlternateContent>
    <mc:AlternateContent xmlns:mc="http://schemas.openxmlformats.org/markup-compatibility/2006">
      <mc:Choice Requires="x14">
        <oleObject progId="Equation.DSMT4" shapeId="1031" r:id="rId10">
          <objectPr defaultSize="0" autoPict="0" r:id="rId11">
            <anchor moveWithCells="1">
              <from>
                <xdr:col>4</xdr:col>
                <xdr:colOff>38100</xdr:colOff>
                <xdr:row>33</xdr:row>
                <xdr:rowOff>76200</xdr:rowOff>
              </from>
              <to>
                <xdr:col>8</xdr:col>
                <xdr:colOff>9525</xdr:colOff>
                <xdr:row>36</xdr:row>
                <xdr:rowOff>9525</xdr:rowOff>
              </to>
            </anchor>
          </objectPr>
        </oleObject>
      </mc:Choice>
      <mc:Fallback>
        <oleObject progId="Equation.DSMT4" shapeId="1031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5:F26"/>
  <sheetViews>
    <sheetView workbookViewId="0"/>
  </sheetViews>
  <sheetFormatPr defaultColWidth="10.7109375" defaultRowHeight="15.75" x14ac:dyDescent="0.25"/>
  <cols>
    <col min="1" max="16384" width="10.7109375" style="1"/>
  </cols>
  <sheetData>
    <row r="25" spans="3:6" x14ac:dyDescent="0.25">
      <c r="C25" s="13" t="s">
        <v>1</v>
      </c>
      <c r="D25" s="13"/>
      <c r="E25" s="13" t="s">
        <v>0</v>
      </c>
      <c r="F25" s="13"/>
    </row>
    <row r="26" spans="3:6" x14ac:dyDescent="0.25">
      <c r="C26" s="11" t="s">
        <v>2</v>
      </c>
      <c r="D26" s="12">
        <f>a</f>
        <v>2</v>
      </c>
      <c r="E26" s="11" t="s">
        <v>3</v>
      </c>
      <c r="F26" s="12">
        <f>b</f>
        <v>1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horizontalDpi="4294967294" verticalDpi="300" r:id="rId1"/>
  <headerFooter alignWithMargins="0">
    <oddHeader>&amp;L&amp;"Times New Roman,Bold"&amp;12ENGI 4421&amp;C&amp;"Times New Roman,Bold"&amp;12Weibull Probability Distribution &amp;R&amp;"Lincoln,Regular"&amp;16Dr. G.H. George</oddHeader>
    <oddFooter>&amp;L&amp;"Times New Roman,Regular"&amp;12&amp;F - &amp;A&amp;C&amp;"Times New Roman,Regular"&amp;12 &amp;R&amp;"Times New Roman,Regular"&amp;12&amp;D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pdf</vt:lpstr>
      <vt:lpstr>cdf</vt:lpstr>
      <vt:lpstr>a</vt:lpstr>
      <vt:lpstr>b</vt:lpstr>
      <vt:lpstr>pdf!Print_Area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Weibull dist'n pdf and cdf graphs from alpha, beta</dc:title>
  <dc:subject>ENGI 4421 Probability and Statistics</dc:subject>
  <dc:creator>Glyn George</dc:creator>
  <cp:lastModifiedBy>Glyn George</cp:lastModifiedBy>
  <cp:lastPrinted>2015-02-20T15:21:54Z</cp:lastPrinted>
  <dcterms:created xsi:type="dcterms:W3CDTF">2000-03-07T17:28:12Z</dcterms:created>
  <dcterms:modified xsi:type="dcterms:W3CDTF">2015-02-20T15:22:34Z</dcterms:modified>
</cp:coreProperties>
</file>