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75" windowWidth="10530" windowHeight="8985"/>
  </bookViews>
  <sheets>
    <sheet name="Sample Size" sheetId="1" r:id="rId1"/>
  </sheets>
  <calcPr calcId="145621"/>
</workbook>
</file>

<file path=xl/calcChain.xml><?xml version="1.0" encoding="utf-8"?>
<calcChain xmlns="http://schemas.openxmlformats.org/spreadsheetml/2006/main">
  <c r="F31" i="1" l="1"/>
  <c r="H28" i="1"/>
  <c r="H26" i="1"/>
  <c r="H29" i="1" s="1"/>
  <c r="H27" i="1"/>
  <c r="F32" i="1"/>
  <c r="A32" i="1" s="1"/>
  <c r="F33" i="1"/>
  <c r="A33" i="1"/>
  <c r="C33" i="1" s="1"/>
  <c r="F34" i="1"/>
  <c r="A34" i="1"/>
  <c r="C34" i="1"/>
  <c r="F35" i="1"/>
  <c r="A35" i="1" s="1"/>
  <c r="F36" i="1"/>
  <c r="C36" i="1" s="1"/>
  <c r="A36" i="1"/>
  <c r="F37" i="1"/>
  <c r="A37" i="1"/>
  <c r="C37" i="1"/>
  <c r="F38" i="1"/>
  <c r="A38" i="1"/>
  <c r="C38" i="1"/>
  <c r="A39" i="1"/>
  <c r="C39" i="1" s="1"/>
  <c r="A40" i="1"/>
  <c r="D40" i="1" s="1"/>
  <c r="C40" i="1"/>
  <c r="F30" i="1"/>
  <c r="A30" i="1"/>
  <c r="C30" i="1"/>
  <c r="A31" i="1"/>
  <c r="C31" i="1"/>
  <c r="B34" i="1" l="1"/>
  <c r="B40" i="1"/>
  <c r="B31" i="1"/>
  <c r="B33" i="1"/>
  <c r="B37" i="1"/>
  <c r="B30" i="1"/>
  <c r="B38" i="1"/>
  <c r="D39" i="1"/>
  <c r="B39" i="1" s="1"/>
  <c r="C35" i="1"/>
  <c r="B35" i="1" s="1"/>
  <c r="B36" i="1"/>
  <c r="C32" i="1"/>
  <c r="B32" i="1" s="1"/>
</calcChain>
</file>

<file path=xl/sharedStrings.xml><?xml version="1.0" encoding="utf-8"?>
<sst xmlns="http://schemas.openxmlformats.org/spreadsheetml/2006/main" count="18" uniqueCount="18">
  <si>
    <t xml:space="preserve">the approximate distribution of the sample proportion is </t>
  </si>
  <si>
    <t xml:space="preserve"> </t>
  </si>
  <si>
    <r>
      <t xml:space="preserve">The alternative hypothesis, 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</rPr>
      <t>p &gt; p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, will be accepted iff</t>
    </r>
  </si>
  <si>
    <r>
      <t xml:space="preserve">Using the normal approximation to the binomial, under the null hypothesis 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</rPr>
      <t>p = p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, </t>
    </r>
  </si>
  <si>
    <r>
      <t xml:space="preserve">If the true value of the population proportion 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 is 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, </t>
    </r>
  </si>
  <si>
    <r>
      <t xml:space="preserve">then the probability that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 will be rejected [correctly] is the power of the test,</t>
    </r>
  </si>
  <si>
    <t>Enter values for the desired type I and II error probabilities</t>
  </si>
  <si>
    <r>
      <t xml:space="preserve">be evaluated for various values of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.</t>
    </r>
  </si>
  <si>
    <r>
      <t xml:space="preserve">and for the value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, then the minimum required sample size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will </t>
    </r>
  </si>
  <si>
    <t xml:space="preserve">a = </t>
  </si>
  <si>
    <t xml:space="preserve">b = </t>
  </si>
  <si>
    <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= </t>
    </r>
  </si>
  <si>
    <r>
      <t>z</t>
    </r>
    <r>
      <rPr>
        <i/>
        <vertAlign val="subscript"/>
        <sz val="12"/>
        <rFont val="Symbol"/>
        <family val="1"/>
        <charset val="2"/>
      </rPr>
      <t>a</t>
    </r>
    <r>
      <rPr>
        <i/>
        <sz val="12"/>
        <rFont val="Times New Roman"/>
        <family val="1"/>
      </rPr>
      <t xml:space="preserve"> = </t>
    </r>
  </si>
  <si>
    <r>
      <t>z</t>
    </r>
    <r>
      <rPr>
        <i/>
        <vertAlign val="subscript"/>
        <sz val="12"/>
        <rFont val="Symbol"/>
        <family val="1"/>
        <charset val="2"/>
      </rPr>
      <t>b</t>
    </r>
    <r>
      <rPr>
        <i/>
        <sz val="12"/>
        <rFont val="Times New Roman"/>
        <family val="1"/>
      </rPr>
      <t xml:space="preserve"> = </t>
    </r>
  </si>
  <si>
    <t xml:space="preserve"> = </t>
  </si>
  <si>
    <r>
      <t>p</t>
    </r>
    <r>
      <rPr>
        <vertAlign val="subscript"/>
        <sz val="12"/>
        <rFont val="Times New Roman"/>
        <family val="1"/>
      </rPr>
      <t>1</t>
    </r>
    <r>
      <rPr>
        <sz val="12"/>
        <rFont val="Symbol"/>
        <family val="1"/>
        <charset val="2"/>
      </rPr>
      <t>-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</t>
    </r>
  </si>
  <si>
    <r>
      <t>n</t>
    </r>
    <r>
      <rPr>
        <vertAlign val="subscript"/>
        <sz val="12"/>
        <rFont val="Times New Roman"/>
        <family val="1"/>
      </rPr>
      <t>min</t>
    </r>
    <r>
      <rPr>
        <sz val="12"/>
        <rFont val="Times New Roman"/>
        <family val="1"/>
      </rPr>
      <t xml:space="preserve"> </t>
    </r>
  </si>
  <si>
    <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</si>
</sst>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0"/>
      <name val="Arial"/>
    </font>
    <font>
      <sz val="12"/>
      <name val="Times New Roman"/>
      <family val="1"/>
    </font>
    <font>
      <sz val="12"/>
      <name val="ScriptC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i/>
      <sz val="12"/>
      <name val="Symbol"/>
      <family val="1"/>
      <charset val="2"/>
    </font>
    <font>
      <i/>
      <vertAlign val="subscript"/>
      <sz val="12"/>
      <name val="Symbol"/>
      <family val="1"/>
      <charset val="2"/>
    </font>
    <font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4" borderId="0" xfId="0" applyFont="1" applyFill="1"/>
    <xf numFmtId="165" fontId="1" fillId="4" borderId="5" xfId="0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0" fontId="1" fillId="0" borderId="6" xfId="0" applyFont="1" applyBorder="1"/>
    <xf numFmtId="2" fontId="1" fillId="0" borderId="0" xfId="0" applyNumberFormat="1" applyFont="1"/>
    <xf numFmtId="2" fontId="1" fillId="0" borderId="2" xfId="0" applyNumberFormat="1" applyFont="1" applyBorder="1"/>
    <xf numFmtId="2" fontId="1" fillId="3" borderId="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0</xdr:row>
          <xdr:rowOff>238125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4</xdr:row>
          <xdr:rowOff>28575</xdr:rowOff>
        </xdr:from>
        <xdr:to>
          <xdr:col>4</xdr:col>
          <xdr:colOff>152400</xdr:colOff>
          <xdr:row>6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9</xdr:row>
          <xdr:rowOff>47625</xdr:rowOff>
        </xdr:from>
        <xdr:to>
          <xdr:col>4</xdr:col>
          <xdr:colOff>466725</xdr:colOff>
          <xdr:row>19</xdr:row>
          <xdr:rowOff>104775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0</xdr:rowOff>
        </xdr:from>
        <xdr:to>
          <xdr:col>6</xdr:col>
          <xdr:colOff>542925</xdr:colOff>
          <xdr:row>28</xdr:row>
          <xdr:rowOff>114300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27</xdr:row>
          <xdr:rowOff>161925</xdr:rowOff>
        </xdr:from>
        <xdr:to>
          <xdr:col>3</xdr:col>
          <xdr:colOff>66675</xdr:colOff>
          <xdr:row>29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228600</xdr:rowOff>
        </xdr:from>
        <xdr:to>
          <xdr:col>8</xdr:col>
          <xdr:colOff>438150</xdr:colOff>
          <xdr:row>30</xdr:row>
          <xdr:rowOff>104775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40"/>
  <sheetViews>
    <sheetView tabSelected="1" topLeftCell="A17" workbookViewId="0">
      <selection activeCell="B25" sqref="B25"/>
    </sheetView>
  </sheetViews>
  <sheetFormatPr defaultColWidth="10.7109375" defaultRowHeight="15.75" x14ac:dyDescent="0.25"/>
  <cols>
    <col min="1" max="16384" width="10.7109375" style="1"/>
  </cols>
  <sheetData>
    <row r="1" spans="1:1" ht="21.75" x14ac:dyDescent="0.55000000000000004">
      <c r="A1" s="1" t="s">
        <v>3</v>
      </c>
    </row>
    <row r="2" spans="1:1" x14ac:dyDescent="0.25">
      <c r="A2" s="1" t="s">
        <v>0</v>
      </c>
    </row>
    <row r="4" spans="1:1" ht="21.75" x14ac:dyDescent="0.55000000000000004">
      <c r="A4" s="1" t="s">
        <v>2</v>
      </c>
    </row>
    <row r="6" spans="1:1" x14ac:dyDescent="0.25">
      <c r="A6" s="1" t="s">
        <v>1</v>
      </c>
    </row>
    <row r="8" spans="1:1" ht="18.75" x14ac:dyDescent="0.35">
      <c r="A8" s="1" t="s">
        <v>4</v>
      </c>
    </row>
    <row r="9" spans="1:1" ht="21.75" x14ac:dyDescent="0.55000000000000004">
      <c r="A9" s="1" t="s">
        <v>5</v>
      </c>
    </row>
    <row r="21" spans="1:8" x14ac:dyDescent="0.25">
      <c r="A21" s="1" t="s">
        <v>6</v>
      </c>
    </row>
    <row r="22" spans="1:8" ht="18.75" x14ac:dyDescent="0.35">
      <c r="A22" s="1" t="s">
        <v>8</v>
      </c>
    </row>
    <row r="23" spans="1:8" ht="18.75" x14ac:dyDescent="0.35">
      <c r="A23" s="1" t="s">
        <v>7</v>
      </c>
    </row>
    <row r="25" spans="1:8" x14ac:dyDescent="0.25">
      <c r="A25" s="3" t="s">
        <v>9</v>
      </c>
      <c r="B25" s="17">
        <v>0.05</v>
      </c>
      <c r="D25" s="3" t="s">
        <v>10</v>
      </c>
      <c r="E25" s="17">
        <v>0.05</v>
      </c>
    </row>
    <row r="26" spans="1:8" ht="17.25" x14ac:dyDescent="0.3">
      <c r="G26" s="2" t="s">
        <v>12</v>
      </c>
      <c r="H26" s="1">
        <f>-NORMSINV(B25)</f>
        <v>1.6448536269514726</v>
      </c>
    </row>
    <row r="27" spans="1:8" ht="18.75" x14ac:dyDescent="0.35">
      <c r="C27" s="4" t="s">
        <v>11</v>
      </c>
      <c r="D27" s="5">
        <v>0.5</v>
      </c>
      <c r="G27" s="2" t="s">
        <v>13</v>
      </c>
      <c r="H27" s="1">
        <f>-NORMSINV(E25)</f>
        <v>1.6448536269514726</v>
      </c>
    </row>
    <row r="28" spans="1:8" x14ac:dyDescent="0.25">
      <c r="G28" s="6" t="s">
        <v>14</v>
      </c>
      <c r="H28" s="1">
        <f>SQRT(D27*(1-D27))</f>
        <v>0.5</v>
      </c>
    </row>
    <row r="29" spans="1:8" ht="19.5" thickBot="1" x14ac:dyDescent="0.4">
      <c r="A29" s="8" t="s">
        <v>17</v>
      </c>
      <c r="B29" s="9" t="s">
        <v>16</v>
      </c>
      <c r="D29" s="7" t="s">
        <v>15</v>
      </c>
      <c r="H29" s="1">
        <f>H26*H28</f>
        <v>0.82242681347573632</v>
      </c>
    </row>
    <row r="30" spans="1:8" x14ac:dyDescent="0.25">
      <c r="A30" s="10">
        <f>IF($F30&lt;1,$F30,"")</f>
        <v>0.501</v>
      </c>
      <c r="B30" s="11">
        <f>IF($F30&lt;1,(($H$29+$H$27*$C30)/$D30)^2,"")</f>
        <v>2705538.0430058003</v>
      </c>
      <c r="C30" s="1">
        <f>IF($F30&lt;1,SQRT($A30*(1-$A30)),"")</f>
        <v>0.49999899999899999</v>
      </c>
      <c r="D30" s="1">
        <v>1E-3</v>
      </c>
      <c r="F30" s="1">
        <f>$D$27+$D30</f>
        <v>0.501</v>
      </c>
    </row>
    <row r="31" spans="1:8" x14ac:dyDescent="0.25">
      <c r="A31" s="10">
        <f t="shared" ref="A31:A40" si="0">IF($F31&lt;1,$F31,"")</f>
        <v>0.505</v>
      </c>
      <c r="B31" s="11">
        <f t="shared" ref="B31:B40" si="1">IF($F31&lt;1,(($H$29+$H$27*$C31)/$D31)^2,"")</f>
        <v>108216.32700926639</v>
      </c>
      <c r="C31" s="1">
        <f t="shared" ref="C31:C40" si="2">IF($F31&lt;1,SQRT($A31*(1-$A31)),"")</f>
        <v>0.49997499937496875</v>
      </c>
      <c r="D31" s="1">
        <v>5.0000000000000001E-3</v>
      </c>
      <c r="F31" s="1">
        <f t="shared" ref="F31:F38" si="3">$D$27+$D31</f>
        <v>0.505</v>
      </c>
    </row>
    <row r="32" spans="1:8" x14ac:dyDescent="0.25">
      <c r="A32" s="10">
        <f t="shared" si="0"/>
        <v>0.51</v>
      </c>
      <c r="B32" s="11">
        <f t="shared" si="1"/>
        <v>27050.023183437483</v>
      </c>
      <c r="C32" s="1">
        <f t="shared" si="2"/>
        <v>0.49989998999799951</v>
      </c>
      <c r="D32" s="15">
        <v>0.01</v>
      </c>
      <c r="F32" s="1">
        <f t="shared" si="3"/>
        <v>0.51</v>
      </c>
    </row>
    <row r="33" spans="1:6" x14ac:dyDescent="0.25">
      <c r="A33" s="10">
        <f t="shared" si="0"/>
        <v>0.52</v>
      </c>
      <c r="B33" s="11">
        <f t="shared" si="1"/>
        <v>6758.4464652463221</v>
      </c>
      <c r="C33" s="1">
        <f t="shared" si="2"/>
        <v>0.49959983987187184</v>
      </c>
      <c r="D33" s="15">
        <v>0.02</v>
      </c>
      <c r="F33" s="1">
        <f t="shared" si="3"/>
        <v>0.52</v>
      </c>
    </row>
    <row r="34" spans="1:6" x14ac:dyDescent="0.25">
      <c r="A34" s="12">
        <f t="shared" si="0"/>
        <v>0.55000000000000004</v>
      </c>
      <c r="B34" s="13">
        <f t="shared" si="1"/>
        <v>1076.7994968391849</v>
      </c>
      <c r="C34" s="14">
        <f t="shared" si="2"/>
        <v>0.49749371855330998</v>
      </c>
      <c r="D34" s="16">
        <v>0.05</v>
      </c>
      <c r="F34" s="1">
        <f t="shared" si="3"/>
        <v>0.55000000000000004</v>
      </c>
    </row>
    <row r="35" spans="1:6" x14ac:dyDescent="0.25">
      <c r="A35" s="10">
        <f t="shared" si="0"/>
        <v>0.6</v>
      </c>
      <c r="B35" s="11">
        <f t="shared" si="1"/>
        <v>265.11564803989296</v>
      </c>
      <c r="C35" s="1">
        <f t="shared" si="2"/>
        <v>0.4898979485566356</v>
      </c>
      <c r="D35" s="15">
        <v>0.1</v>
      </c>
      <c r="F35" s="1">
        <f t="shared" si="3"/>
        <v>0.6</v>
      </c>
    </row>
    <row r="36" spans="1:6" x14ac:dyDescent="0.25">
      <c r="A36" s="10">
        <f t="shared" si="0"/>
        <v>0.7</v>
      </c>
      <c r="B36" s="11">
        <f t="shared" si="1"/>
        <v>62.109643908058565</v>
      </c>
      <c r="C36" s="1">
        <f t="shared" si="2"/>
        <v>0.45825756949558405</v>
      </c>
      <c r="D36" s="15">
        <v>0.2</v>
      </c>
      <c r="F36" s="1">
        <f t="shared" si="3"/>
        <v>0.7</v>
      </c>
    </row>
    <row r="37" spans="1:6" x14ac:dyDescent="0.25">
      <c r="A37" s="10">
        <f t="shared" si="0"/>
        <v>0.8</v>
      </c>
      <c r="B37" s="11">
        <f t="shared" si="1"/>
        <v>24.349891086858722</v>
      </c>
      <c r="C37" s="1">
        <f t="shared" si="2"/>
        <v>0.39999999999999997</v>
      </c>
      <c r="D37" s="15">
        <v>0.3</v>
      </c>
      <c r="F37" s="1">
        <f t="shared" si="3"/>
        <v>0.8</v>
      </c>
    </row>
    <row r="38" spans="1:6" x14ac:dyDescent="0.25">
      <c r="A38" s="10">
        <f t="shared" si="0"/>
        <v>0.9</v>
      </c>
      <c r="B38" s="11">
        <f t="shared" si="1"/>
        <v>10.822173816381657</v>
      </c>
      <c r="C38" s="1">
        <f t="shared" si="2"/>
        <v>0.3</v>
      </c>
      <c r="D38" s="15">
        <v>0.4</v>
      </c>
      <c r="F38" s="1">
        <f t="shared" si="3"/>
        <v>0.9</v>
      </c>
    </row>
    <row r="39" spans="1:6" x14ac:dyDescent="0.25">
      <c r="A39" s="10">
        <f t="shared" si="0"/>
        <v>0.95</v>
      </c>
      <c r="B39" s="11">
        <f t="shared" si="1"/>
        <v>6.886709643364842</v>
      </c>
      <c r="C39" s="1">
        <f t="shared" si="2"/>
        <v>0.21794494717703378</v>
      </c>
      <c r="D39" s="15">
        <f>$A39-$D$27</f>
        <v>0.44999999999999996</v>
      </c>
      <c r="F39" s="1">
        <v>0.95</v>
      </c>
    </row>
    <row r="40" spans="1:6" x14ac:dyDescent="0.25">
      <c r="A40" s="10">
        <f t="shared" si="0"/>
        <v>0.99</v>
      </c>
      <c r="B40" s="11">
        <f t="shared" si="1"/>
        <v>4.0498497228508832</v>
      </c>
      <c r="C40" s="1">
        <f t="shared" si="2"/>
        <v>9.9498743710662044E-2</v>
      </c>
      <c r="D40" s="15">
        <f>$A40-$D$27</f>
        <v>0.49</v>
      </c>
      <c r="F40" s="1">
        <v>0.99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4" orientation="portrait" horizontalDpi="4294967294" verticalDpi="300" r:id="rId1"/>
  <headerFooter alignWithMargins="0">
    <oddHeader>&amp;L&amp;"Times New Roman,Bold"&amp;12ENGI 4421&amp;C&amp;"Times New Roman,Bold"&amp;12 Sample Proportions&amp;R&amp;"Lincoln,Regular"&amp;16Dr.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4</xdr:col>
                <xdr:colOff>581025</xdr:colOff>
                <xdr:row>0</xdr:row>
                <xdr:rowOff>238125</xdr:rowOff>
              </from>
              <to>
                <xdr:col>7</xdr:col>
                <xdr:colOff>0</xdr:colOff>
                <xdr:row>3</xdr:row>
                <xdr:rowOff>38100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autoPict="0" r:id="rId7">
            <anchor moveWithCells="1">
              <from>
                <xdr:col>0</xdr:col>
                <xdr:colOff>695325</xdr:colOff>
                <xdr:row>4</xdr:row>
                <xdr:rowOff>28575</xdr:rowOff>
              </from>
              <to>
                <xdr:col>4</xdr:col>
                <xdr:colOff>152400</xdr:colOff>
                <xdr:row>6</xdr:row>
                <xdr:rowOff>104775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28" r:id="rId8">
          <objectPr defaultSize="0" autoPict="0" r:id="rId9">
            <anchor moveWithCells="1">
              <from>
                <xdr:col>0</xdr:col>
                <xdr:colOff>638175</xdr:colOff>
                <xdr:row>9</xdr:row>
                <xdr:rowOff>47625</xdr:rowOff>
              </from>
              <to>
                <xdr:col>4</xdr:col>
                <xdr:colOff>466725</xdr:colOff>
                <xdr:row>19</xdr:row>
                <xdr:rowOff>104775</xdr:rowOff>
              </to>
            </anchor>
          </objectPr>
        </oleObject>
      </mc:Choice>
      <mc:Fallback>
        <oleObject progId="Equation.DSMT4" shapeId="1028" r:id="rId8"/>
      </mc:Fallback>
    </mc:AlternateContent>
    <mc:AlternateContent xmlns:mc="http://schemas.openxmlformats.org/markup-compatibility/2006">
      <mc:Choice Requires="x14">
        <oleObject progId="Equation.DSMT4" shapeId="1029" r:id="rId10">
          <objectPr defaultSize="0" autoPict="0" r:id="rId11">
            <anchor moveWithCells="1">
              <from>
                <xdr:col>5</xdr:col>
                <xdr:colOff>457200</xdr:colOff>
                <xdr:row>27</xdr:row>
                <xdr:rowOff>0</xdr:rowOff>
              </from>
              <to>
                <xdr:col>6</xdr:col>
                <xdr:colOff>542925</xdr:colOff>
                <xdr:row>28</xdr:row>
                <xdr:rowOff>114300</xdr:rowOff>
              </to>
            </anchor>
          </objectPr>
        </oleObject>
      </mc:Choice>
      <mc:Fallback>
        <oleObject progId="Equation.DSMT4" shapeId="1029" r:id="rId10"/>
      </mc:Fallback>
    </mc:AlternateContent>
    <mc:AlternateContent xmlns:mc="http://schemas.openxmlformats.org/markup-compatibility/2006">
      <mc:Choice Requires="x14">
        <oleObject progId="Equation.DSMT4" shapeId="1030" r:id="rId12">
          <objectPr defaultSize="0" autoPict="0" r:id="rId13">
            <anchor moveWithCells="1">
              <from>
                <xdr:col>1</xdr:col>
                <xdr:colOff>704850</xdr:colOff>
                <xdr:row>27</xdr:row>
                <xdr:rowOff>161925</xdr:rowOff>
              </from>
              <to>
                <xdr:col>3</xdr:col>
                <xdr:colOff>66675</xdr:colOff>
                <xdr:row>29</xdr:row>
                <xdr:rowOff>19050</xdr:rowOff>
              </to>
            </anchor>
          </objectPr>
        </oleObject>
      </mc:Choice>
      <mc:Fallback>
        <oleObject progId="Equation.DSMT4" shapeId="1030" r:id="rId12"/>
      </mc:Fallback>
    </mc:AlternateContent>
    <mc:AlternateContent xmlns:mc="http://schemas.openxmlformats.org/markup-compatibility/2006">
      <mc:Choice Requires="x14">
        <oleObject progId="Equation.DSMT4" shapeId="1031" r:id="rId14">
          <objectPr defaultSize="0" autoPict="0" r:id="rId15">
            <anchor moveWithCells="1">
              <from>
                <xdr:col>7</xdr:col>
                <xdr:colOff>19050</xdr:colOff>
                <xdr:row>28</xdr:row>
                <xdr:rowOff>228600</xdr:rowOff>
              </from>
              <to>
                <xdr:col>8</xdr:col>
                <xdr:colOff>438150</xdr:colOff>
                <xdr:row>30</xdr:row>
                <xdr:rowOff>104775</xdr:rowOff>
              </to>
            </anchor>
          </objectPr>
        </oleObject>
      </mc:Choice>
      <mc:Fallback>
        <oleObject progId="Equation.DSMT4" shapeId="1031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Size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Min. sample size to distinguish two population proportions</dc:title>
  <dc:subject>ENGI 4421 Probability and Statistics</dc:subject>
  <dc:creator>Glyn George</dc:creator>
  <cp:lastModifiedBy>Glyn George</cp:lastModifiedBy>
  <cp:lastPrinted>2015-02-20T18:55:30Z</cp:lastPrinted>
  <dcterms:created xsi:type="dcterms:W3CDTF">2002-08-20T18:53:40Z</dcterms:created>
  <dcterms:modified xsi:type="dcterms:W3CDTF">2015-02-20T18:55:46Z</dcterms:modified>
</cp:coreProperties>
</file>