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11655" windowHeight="8430"/>
  </bookViews>
  <sheets>
    <sheet name="p varies" sheetId="1" r:id="rId1"/>
    <sheet name="Graph with p1" sheetId="6" r:id="rId2"/>
    <sheet name="n varies" sheetId="3" r:id="rId3"/>
    <sheet name="Graph with n" sheetId="4" r:id="rId4"/>
  </sheets>
  <calcPr calcId="145621"/>
</workbook>
</file>

<file path=xl/calcChain.xml><?xml version="1.0" encoding="utf-8"?>
<calcChain xmlns="http://schemas.openxmlformats.org/spreadsheetml/2006/main">
  <c r="H21" i="3" l="1"/>
  <c r="C32" i="3" s="1"/>
  <c r="D32" i="3" s="1"/>
  <c r="E32" i="3" s="1"/>
  <c r="B32" i="3" s="1"/>
  <c r="H23" i="3"/>
  <c r="H25" i="3"/>
  <c r="I27" i="4"/>
  <c r="F27" i="4"/>
  <c r="C27" i="4"/>
  <c r="C26" i="6"/>
  <c r="F26" i="6"/>
  <c r="I26" i="6"/>
  <c r="A23" i="3"/>
  <c r="A24" i="3" s="1"/>
  <c r="A25" i="3" s="1"/>
  <c r="A34" i="1"/>
  <c r="H21" i="1"/>
  <c r="H23" i="1" s="1"/>
  <c r="A35" i="1"/>
  <c r="A36" i="1"/>
  <c r="A37" i="1"/>
  <c r="A38" i="1"/>
  <c r="A39" i="1"/>
  <c r="D39" i="1" s="1"/>
  <c r="B39" i="1" s="1"/>
  <c r="A40" i="1"/>
  <c r="A33" i="1"/>
  <c r="A32" i="1"/>
  <c r="A31" i="1"/>
  <c r="D31" i="1" s="1"/>
  <c r="A30" i="1"/>
  <c r="A29" i="1"/>
  <c r="A23" i="1"/>
  <c r="A24" i="1"/>
  <c r="A25" i="1"/>
  <c r="A26" i="1"/>
  <c r="A27" i="1"/>
  <c r="A28" i="1"/>
  <c r="D28" i="1" s="1"/>
  <c r="B28" i="1" s="1"/>
  <c r="A22" i="1"/>
  <c r="C23" i="3"/>
  <c r="D23" i="3" s="1"/>
  <c r="E23" i="3" s="1"/>
  <c r="B23" i="3" s="1"/>
  <c r="C44" i="3"/>
  <c r="D44" i="3" s="1"/>
  <c r="E44" i="3" s="1"/>
  <c r="B44" i="3" s="1"/>
  <c r="D26" i="1" l="1"/>
  <c r="D37" i="1"/>
  <c r="B37" i="1" s="1"/>
  <c r="B23" i="1"/>
  <c r="B38" i="1"/>
  <c r="D41" i="1"/>
  <c r="B41" i="1" s="1"/>
  <c r="D29" i="1"/>
  <c r="B29" i="1" s="1"/>
  <c r="D25" i="1"/>
  <c r="B25" i="1" s="1"/>
  <c r="D40" i="1"/>
  <c r="B40" i="1" s="1"/>
  <c r="D24" i="1"/>
  <c r="B24" i="1" s="1"/>
  <c r="D38" i="1"/>
  <c r="D42" i="1"/>
  <c r="B42" i="1" s="1"/>
  <c r="D22" i="1"/>
  <c r="B22" i="1" s="1"/>
  <c r="D30" i="1"/>
  <c r="B30" i="1" s="1"/>
  <c r="D36" i="1"/>
  <c r="B36" i="1" s="1"/>
  <c r="D34" i="1"/>
  <c r="B34" i="1" s="1"/>
  <c r="D32" i="1"/>
  <c r="B32" i="1" s="1"/>
  <c r="D27" i="1"/>
  <c r="B27" i="1" s="1"/>
  <c r="D23" i="1"/>
  <c r="D33" i="1"/>
  <c r="B33" i="1" s="1"/>
  <c r="A26" i="3"/>
  <c r="C25" i="3"/>
  <c r="D25" i="3" s="1"/>
  <c r="E25" i="3" s="1"/>
  <c r="B25" i="3" s="1"/>
  <c r="C24" i="3"/>
  <c r="D24" i="3" s="1"/>
  <c r="E24" i="3" s="1"/>
  <c r="B24" i="3" s="1"/>
  <c r="B31" i="1"/>
  <c r="B26" i="1"/>
  <c r="C22" i="3"/>
  <c r="D22" i="3" s="1"/>
  <c r="E22" i="3" s="1"/>
  <c r="B22" i="3" s="1"/>
  <c r="C42" i="3"/>
  <c r="D42" i="3" s="1"/>
  <c r="E42" i="3" s="1"/>
  <c r="B42" i="3" s="1"/>
  <c r="C41" i="3"/>
  <c r="D41" i="3" s="1"/>
  <c r="E41" i="3" s="1"/>
  <c r="B41" i="3" s="1"/>
  <c r="C40" i="3"/>
  <c r="D40" i="3" s="1"/>
  <c r="E40" i="3" s="1"/>
  <c r="B40" i="3" s="1"/>
  <c r="C39" i="3"/>
  <c r="D39" i="3" s="1"/>
  <c r="E39" i="3" s="1"/>
  <c r="B39" i="3" s="1"/>
  <c r="C38" i="3"/>
  <c r="D38" i="3" s="1"/>
  <c r="E38" i="3" s="1"/>
  <c r="B38" i="3" s="1"/>
  <c r="C37" i="3"/>
  <c r="D37" i="3" s="1"/>
  <c r="E37" i="3" s="1"/>
  <c r="B37" i="3" s="1"/>
  <c r="C36" i="3"/>
  <c r="D36" i="3" s="1"/>
  <c r="E36" i="3" s="1"/>
  <c r="B36" i="3" s="1"/>
  <c r="C35" i="3"/>
  <c r="D35" i="3" s="1"/>
  <c r="E35" i="3" s="1"/>
  <c r="B35" i="3" s="1"/>
  <c r="C34" i="3"/>
  <c r="D34" i="3" s="1"/>
  <c r="E34" i="3" s="1"/>
  <c r="B34" i="3" s="1"/>
  <c r="C33" i="3"/>
  <c r="D33" i="3" s="1"/>
  <c r="E33" i="3" s="1"/>
  <c r="B33" i="3" s="1"/>
  <c r="D35" i="1"/>
  <c r="B35" i="1" s="1"/>
  <c r="A27" i="3" l="1"/>
  <c r="C26" i="3"/>
  <c r="D26" i="3" s="1"/>
  <c r="E26" i="3" s="1"/>
  <c r="B26" i="3" s="1"/>
  <c r="A28" i="3" l="1"/>
  <c r="C27" i="3"/>
  <c r="D27" i="3" s="1"/>
  <c r="E27" i="3" s="1"/>
  <c r="B27" i="3" s="1"/>
  <c r="A29" i="3" l="1"/>
  <c r="C28" i="3"/>
  <c r="D28" i="3" s="1"/>
  <c r="E28" i="3" s="1"/>
  <c r="B28" i="3" s="1"/>
  <c r="C29" i="3" l="1"/>
  <c r="D29" i="3" s="1"/>
  <c r="E29" i="3" s="1"/>
  <c r="B29" i="3" s="1"/>
  <c r="A30" i="3"/>
  <c r="A31" i="3" l="1"/>
  <c r="C31" i="3" s="1"/>
  <c r="D31" i="3" s="1"/>
  <c r="E31" i="3" s="1"/>
  <c r="B31" i="3" s="1"/>
  <c r="C30" i="3"/>
  <c r="D30" i="3" s="1"/>
  <c r="E30" i="3" s="1"/>
  <c r="B30" i="3" s="1"/>
</calcChain>
</file>

<file path=xl/sharedStrings.xml><?xml version="1.0" encoding="utf-8"?>
<sst xmlns="http://schemas.openxmlformats.org/spreadsheetml/2006/main" count="44" uniqueCount="27">
  <si>
    <t xml:space="preserve">the approximate distribution of the sample proportion is </t>
  </si>
  <si>
    <t xml:space="preserve"> </t>
  </si>
  <si>
    <r>
      <t xml:space="preserve">The alternative hypothesis,   </t>
    </r>
    <r>
      <rPr>
        <sz val="12"/>
        <rFont val="ScriptC"/>
      </rPr>
      <t>H</t>
    </r>
    <r>
      <rPr>
        <vertAlign val="subscript"/>
        <sz val="12"/>
        <rFont val="Times New Roman"/>
        <family val="1"/>
      </rPr>
      <t>A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</rPr>
      <t>p &gt; p</t>
    </r>
    <r>
      <rPr>
        <vertAlign val="subscript"/>
        <sz val="12"/>
        <rFont val="Times New Roman"/>
        <family val="1"/>
      </rPr>
      <t>o</t>
    </r>
    <r>
      <rPr>
        <sz val="12"/>
        <rFont val="Times New Roman"/>
        <family val="1"/>
      </rPr>
      <t xml:space="preserve"> , will be accepted iff</t>
    </r>
  </si>
  <si>
    <r>
      <t xml:space="preserve">Using the normal approximation to the binomial, under the null hypothesis   </t>
    </r>
    <r>
      <rPr>
        <sz val="12"/>
        <rFont val="ScriptC"/>
      </rPr>
      <t>H</t>
    </r>
    <r>
      <rPr>
        <vertAlign val="subscript"/>
        <sz val="12"/>
        <rFont val="Times New Roman"/>
        <family val="1"/>
      </rPr>
      <t>o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</rPr>
      <t>p = p</t>
    </r>
    <r>
      <rPr>
        <vertAlign val="subscript"/>
        <sz val="12"/>
        <rFont val="Times New Roman"/>
        <family val="1"/>
      </rPr>
      <t>o</t>
    </r>
    <r>
      <rPr>
        <sz val="12"/>
        <rFont val="Times New Roman"/>
        <family val="1"/>
      </rPr>
      <t xml:space="preserve"> , </t>
    </r>
  </si>
  <si>
    <r>
      <t xml:space="preserve">If the true value of the population proportion  </t>
    </r>
    <r>
      <rPr>
        <i/>
        <sz val="12"/>
        <rFont val="Times New Roman"/>
        <family val="1"/>
      </rPr>
      <t>p</t>
    </r>
    <r>
      <rPr>
        <sz val="12"/>
        <rFont val="Times New Roman"/>
        <family val="1"/>
      </rPr>
      <t xml:space="preserve">  is  </t>
    </r>
    <r>
      <rPr>
        <i/>
        <sz val="12"/>
        <rFont val="Times New Roman"/>
        <family val="1"/>
      </rPr>
      <t>p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&gt; </t>
    </r>
    <r>
      <rPr>
        <i/>
        <sz val="12"/>
        <rFont val="Times New Roman"/>
        <family val="1"/>
      </rPr>
      <t>p</t>
    </r>
    <r>
      <rPr>
        <vertAlign val="subscript"/>
        <sz val="12"/>
        <rFont val="Times New Roman"/>
        <family val="1"/>
      </rPr>
      <t>0</t>
    </r>
    <r>
      <rPr>
        <sz val="12"/>
        <rFont val="Times New Roman"/>
        <family val="1"/>
      </rPr>
      <t xml:space="preserve">, </t>
    </r>
  </si>
  <si>
    <r>
      <t xml:space="preserve">then the probability that  </t>
    </r>
    <r>
      <rPr>
        <sz val="12"/>
        <rFont val="ScriptC"/>
      </rPr>
      <t>H</t>
    </r>
    <r>
      <rPr>
        <vertAlign val="subscript"/>
        <sz val="12"/>
        <rFont val="Times New Roman"/>
        <family val="1"/>
      </rPr>
      <t>o</t>
    </r>
    <r>
      <rPr>
        <sz val="12"/>
        <rFont val="Times New Roman"/>
        <family val="1"/>
      </rPr>
      <t xml:space="preserve">  will be rejected [correctly] is the power of the test,</t>
    </r>
  </si>
  <si>
    <t xml:space="preserve">a = </t>
  </si>
  <si>
    <r>
      <t>p</t>
    </r>
    <r>
      <rPr>
        <vertAlign val="subscript"/>
        <sz val="12"/>
        <rFont val="Times New Roman"/>
        <family val="1"/>
      </rPr>
      <t>0</t>
    </r>
    <r>
      <rPr>
        <sz val="12"/>
        <rFont val="Times New Roman"/>
        <family val="1"/>
      </rPr>
      <t xml:space="preserve"> = </t>
    </r>
  </si>
  <si>
    <r>
      <t>z</t>
    </r>
    <r>
      <rPr>
        <i/>
        <vertAlign val="subscript"/>
        <sz val="12"/>
        <rFont val="Symbol"/>
        <family val="1"/>
        <charset val="2"/>
      </rPr>
      <t>a</t>
    </r>
    <r>
      <rPr>
        <i/>
        <sz val="12"/>
        <rFont val="Times New Roman"/>
        <family val="1"/>
      </rPr>
      <t xml:space="preserve"> = </t>
    </r>
  </si>
  <si>
    <r>
      <t>p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</t>
    </r>
  </si>
  <si>
    <r>
      <t xml:space="preserve">for the value </t>
    </r>
    <r>
      <rPr>
        <i/>
        <sz val="12"/>
        <rFont val="Times New Roman"/>
        <family val="1"/>
      </rPr>
      <t>p</t>
    </r>
    <r>
      <rPr>
        <vertAlign val="subscript"/>
        <sz val="12"/>
        <rFont val="Times New Roman"/>
        <family val="1"/>
      </rPr>
      <t>0</t>
    </r>
    <r>
      <rPr>
        <sz val="12"/>
        <rFont val="Times New Roman"/>
        <family val="1"/>
      </rPr>
      <t xml:space="preserve"> , and for the sample size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 . </t>
    </r>
  </si>
  <si>
    <r>
      <t xml:space="preserve">The power of the test will be evaluated for various values of </t>
    </r>
    <r>
      <rPr>
        <i/>
        <sz val="12"/>
        <rFont val="Times New Roman"/>
        <family val="1"/>
      </rPr>
      <t>p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.</t>
    </r>
  </si>
  <si>
    <t xml:space="preserve">Enter values for the desired type I error probability, </t>
  </si>
  <si>
    <r>
      <t>n</t>
    </r>
    <r>
      <rPr>
        <sz val="12"/>
        <rFont val="Times New Roman"/>
        <family val="1"/>
      </rPr>
      <t xml:space="preserve"> = </t>
    </r>
  </si>
  <si>
    <r>
      <t>p</t>
    </r>
    <r>
      <rPr>
        <vertAlign val="subscript"/>
        <sz val="12"/>
        <rFont val="Times New Roman"/>
        <family val="1"/>
      </rPr>
      <t>c</t>
    </r>
    <r>
      <rPr>
        <sz val="12"/>
        <rFont val="Times New Roman"/>
        <family val="1"/>
      </rPr>
      <t xml:space="preserve"> = </t>
    </r>
  </si>
  <si>
    <t>Boundary of rejection region:</t>
  </si>
  <si>
    <r>
      <t>p</t>
    </r>
    <r>
      <rPr>
        <vertAlign val="subscript"/>
        <sz val="12"/>
        <rFont val="Times New Roman"/>
        <family val="1"/>
      </rPr>
      <t>1</t>
    </r>
    <r>
      <rPr>
        <i/>
        <sz val="12"/>
        <rFont val="Times New Roman"/>
        <family val="1"/>
      </rPr>
      <t xml:space="preserve"> - p</t>
    </r>
    <r>
      <rPr>
        <vertAlign val="subscript"/>
        <sz val="12"/>
        <rFont val="Times New Roman"/>
        <family val="1"/>
      </rPr>
      <t>0</t>
    </r>
    <r>
      <rPr>
        <sz val="12"/>
        <rFont val="Times New Roman"/>
        <family val="1"/>
      </rPr>
      <t xml:space="preserve"> </t>
    </r>
  </si>
  <si>
    <t>Power</t>
  </si>
  <si>
    <t>z</t>
  </si>
  <si>
    <r>
      <t xml:space="preserve">for the value </t>
    </r>
    <r>
      <rPr>
        <i/>
        <sz val="12"/>
        <rFont val="Times New Roman"/>
        <family val="1"/>
      </rPr>
      <t>p</t>
    </r>
    <r>
      <rPr>
        <vertAlign val="subscript"/>
        <sz val="12"/>
        <rFont val="Times New Roman"/>
        <family val="1"/>
      </rPr>
      <t>0</t>
    </r>
    <r>
      <rPr>
        <sz val="12"/>
        <rFont val="Times New Roman"/>
        <family val="1"/>
      </rPr>
      <t xml:space="preserve"> , and for the true population proportion </t>
    </r>
    <r>
      <rPr>
        <i/>
        <sz val="12"/>
        <rFont val="Times New Roman"/>
        <family val="1"/>
      </rPr>
      <t>p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. </t>
    </r>
  </si>
  <si>
    <r>
      <t xml:space="preserve">The power of the test will be evaluated for various values of sample size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>.</t>
    </r>
  </si>
  <si>
    <r>
      <t>p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= </t>
    </r>
  </si>
  <si>
    <t>n</t>
  </si>
  <si>
    <r>
      <t>p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</t>
    </r>
    <r>
      <rPr>
        <sz val="12"/>
        <rFont val="Symbol"/>
        <family val="1"/>
        <charset val="2"/>
      </rPr>
      <t>-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p</t>
    </r>
    <r>
      <rPr>
        <vertAlign val="subscript"/>
        <sz val="12"/>
        <rFont val="Times New Roman"/>
        <family val="1"/>
      </rPr>
      <t>c</t>
    </r>
    <r>
      <rPr>
        <sz val="12"/>
        <rFont val="Times New Roman"/>
        <family val="1"/>
      </rPr>
      <t xml:space="preserve">  </t>
    </r>
  </si>
  <si>
    <r>
      <t xml:space="preserve"> </t>
    </r>
    <r>
      <rPr>
        <i/>
        <sz val="12"/>
        <rFont val="Times New Roman"/>
        <family val="1"/>
      </rPr>
      <t>p</t>
    </r>
    <r>
      <rPr>
        <vertAlign val="subscript"/>
        <sz val="12"/>
        <rFont val="Times New Roman"/>
        <family val="1"/>
      </rPr>
      <t>c</t>
    </r>
    <r>
      <rPr>
        <sz val="12"/>
        <rFont val="Times New Roman"/>
        <family val="1"/>
      </rPr>
      <t xml:space="preserve">  </t>
    </r>
  </si>
  <si>
    <t xml:space="preserve">n = </t>
  </si>
  <si>
    <r>
      <t xml:space="preserve">Try a value of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</si>
</sst>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9" x14ac:knownFonts="1">
    <font>
      <sz val="10"/>
      <name val="Arial"/>
    </font>
    <font>
      <sz val="12"/>
      <name val="Times New Roman"/>
      <family val="1"/>
    </font>
    <font>
      <sz val="8"/>
      <name val="Arial"/>
      <family val="2"/>
    </font>
    <font>
      <sz val="12"/>
      <name val="ScriptC"/>
    </font>
    <font>
      <vertAlign val="subscript"/>
      <sz val="12"/>
      <name val="Times New Roman"/>
      <family val="1"/>
    </font>
    <font>
      <i/>
      <sz val="12"/>
      <name val="Times New Roman"/>
      <family val="1"/>
    </font>
    <font>
      <i/>
      <sz val="12"/>
      <name val="Symbol"/>
      <family val="1"/>
      <charset val="2"/>
    </font>
    <font>
      <i/>
      <vertAlign val="subscript"/>
      <sz val="12"/>
      <name val="Symbol"/>
      <family val="1"/>
      <charset val="2"/>
    </font>
    <font>
      <sz val="12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1" fillId="3" borderId="2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" fillId="4" borderId="0" xfId="0" applyFont="1" applyFill="1"/>
    <xf numFmtId="2" fontId="1" fillId="3" borderId="2" xfId="0" applyNumberFormat="1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6" fontId="1" fillId="0" borderId="0" xfId="0" applyNumberFormat="1" applyFont="1"/>
    <xf numFmtId="166" fontId="1" fillId="4" borderId="5" xfId="0" applyNumberFormat="1" applyFont="1" applyFill="1" applyBorder="1"/>
    <xf numFmtId="166" fontId="1" fillId="4" borderId="6" xfId="0" applyNumberFormat="1" applyFont="1" applyFill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/>
    <xf numFmtId="0" fontId="5" fillId="0" borderId="11" xfId="0" applyFont="1" applyBorder="1" applyAlignment="1">
      <alignment horizontal="right"/>
    </xf>
    <xf numFmtId="0" fontId="1" fillId="0" borderId="12" xfId="0" applyFont="1" applyBorder="1"/>
    <xf numFmtId="0" fontId="1" fillId="5" borderId="13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/>
              <a:t>Power</a:t>
            </a:r>
          </a:p>
        </c:rich>
      </c:tx>
      <c:layout>
        <c:manualLayout>
          <c:xMode val="edge"/>
          <c:yMode val="edge"/>
          <c:x val="0.4631153277971401"/>
          <c:y val="2.9585798816568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53017675538011E-2"/>
          <c:y val="0.14990166940502767"/>
          <c:w val="0.87568422836117388"/>
          <c:h val="0.7120329296738814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 varies'!$B$21</c:f>
              <c:strCache>
                <c:ptCount val="1"/>
                <c:pt idx="0">
                  <c:v>Power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'p varies'!$A$22:$A$42</c:f>
              <c:numCache>
                <c:formatCode>General</c:formatCode>
                <c:ptCount val="21"/>
                <c:pt idx="0">
                  <c:v>0.501</c:v>
                </c:pt>
                <c:pt idx="1">
                  <c:v>0.505</c:v>
                </c:pt>
                <c:pt idx="2">
                  <c:v>0.51</c:v>
                </c:pt>
                <c:pt idx="3">
                  <c:v>0.52</c:v>
                </c:pt>
                <c:pt idx="4">
                  <c:v>0.53</c:v>
                </c:pt>
                <c:pt idx="5">
                  <c:v>0.54</c:v>
                </c:pt>
                <c:pt idx="6">
                  <c:v>0.55000000000000004</c:v>
                </c:pt>
                <c:pt idx="7">
                  <c:v>0.56000000000000005</c:v>
                </c:pt>
                <c:pt idx="8">
                  <c:v>0.57000000000000006</c:v>
                </c:pt>
                <c:pt idx="9">
                  <c:v>0.57999999999999996</c:v>
                </c:pt>
                <c:pt idx="10">
                  <c:v>0.59</c:v>
                </c:pt>
                <c:pt idx="11">
                  <c:v>0.6</c:v>
                </c:pt>
                <c:pt idx="12">
                  <c:v>0.625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0.99</c:v>
                </c:pt>
              </c:numCache>
            </c:numRef>
          </c:xVal>
          <c:yVal>
            <c:numRef>
              <c:f>'p varies'!$B$22:$B$42</c:f>
              <c:numCache>
                <c:formatCode>0.000</c:formatCode>
                <c:ptCount val="21"/>
                <c:pt idx="0">
                  <c:v>5.2096529300342635E-2</c:v>
                </c:pt>
                <c:pt idx="1">
                  <c:v>6.118149213689094E-2</c:v>
                </c:pt>
                <c:pt idx="2">
                  <c:v>7.4208905808907058E-2</c:v>
                </c:pt>
                <c:pt idx="3">
                  <c:v>0.10640960492414486</c:v>
                </c:pt>
                <c:pt idx="4">
                  <c:v>0.14760988022441968</c:v>
                </c:pt>
                <c:pt idx="5">
                  <c:v>0.19833868670163038</c:v>
                </c:pt>
                <c:pt idx="6">
                  <c:v>0.25845939959077258</c:v>
                </c:pt>
                <c:pt idx="7">
                  <c:v>0.32704355035276156</c:v>
                </c:pt>
                <c:pt idx="8">
                  <c:v>0.40234226536795492</c:v>
                </c:pt>
                <c:pt idx="9">
                  <c:v>0.48187869094768754</c:v>
                </c:pt>
                <c:pt idx="10">
                  <c:v>0.56266227147213377</c:v>
                </c:pt>
                <c:pt idx="11">
                  <c:v>0.64149948727163575</c:v>
                </c:pt>
                <c:pt idx="12">
                  <c:v>0.81143355993768862</c:v>
                </c:pt>
                <c:pt idx="13">
                  <c:v>0.92228046382627804</c:v>
                </c:pt>
                <c:pt idx="14">
                  <c:v>0.99491030716905815</c:v>
                </c:pt>
                <c:pt idx="15">
                  <c:v>0.99994650988842892</c:v>
                </c:pt>
                <c:pt idx="16">
                  <c:v>0.99999997394158036</c:v>
                </c:pt>
                <c:pt idx="17">
                  <c:v>0.9999999999999678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46048"/>
        <c:axId val="63748352"/>
      </c:scatterChart>
      <c:valAx>
        <c:axId val="63746048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12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 </a:t>
                </a:r>
                <a:r>
                  <a:rPr lang="en-CA" sz="1275" b="0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p</a:t>
                </a:r>
                <a:r>
                  <a:rPr lang="en-CA" sz="1275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1</a:t>
                </a:r>
                <a:r>
                  <a:rPr lang="en-CA" sz="12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 </a:t>
                </a:r>
              </a:p>
            </c:rich>
          </c:tx>
          <c:layout>
            <c:manualLayout>
              <c:xMode val="edge"/>
              <c:yMode val="edge"/>
              <c:x val="0.91803407770749967"/>
              <c:y val="0.9211064001615182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3748352"/>
        <c:crosses val="autoZero"/>
        <c:crossBetween val="midCat"/>
        <c:majorUnit val="0.1"/>
      </c:valAx>
      <c:valAx>
        <c:axId val="637483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75" b="1" i="0" u="none" strike="noStrike" baseline="0">
                    <a:solidFill>
                      <a:srgbClr val="000000"/>
                    </a:solidFill>
                    <a:latin typeface="Symbol"/>
                    <a:ea typeface="Symbol"/>
                    <a:cs typeface="Symbol"/>
                  </a:defRPr>
                </a:pPr>
                <a:r>
                  <a:rPr lang="en-CA"/>
                  <a:t>  1 - </a:t>
                </a:r>
                <a:r>
                  <a:rPr lang="en-CA" i="1"/>
                  <a:t>b</a:t>
                </a:r>
                <a:r>
                  <a:rPr lang="en-CA"/>
                  <a:t>  </a:t>
                </a:r>
              </a:p>
            </c:rich>
          </c:tx>
          <c:layout>
            <c:manualLayout>
              <c:xMode val="edge"/>
              <c:yMode val="edge"/>
              <c:x val="6.8306010928961746E-3"/>
              <c:y val="5.128205128205128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3746048"/>
        <c:crosses val="autoZero"/>
        <c:crossBetween val="midCat"/>
        <c:majorUnit val="0.1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248932118779267"/>
          <c:y val="2.92968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669701919691978"/>
          <c:y val="0.119140625"/>
          <c:w val="0.82353062477997852"/>
          <c:h val="0.68359375"/>
        </c:manualLayout>
      </c:layout>
      <c:scatterChart>
        <c:scatterStyle val="lineMarker"/>
        <c:varyColors val="0"/>
        <c:ser>
          <c:idx val="0"/>
          <c:order val="0"/>
          <c:tx>
            <c:strRef>
              <c:f>'n varies'!$B$21</c:f>
              <c:strCache>
                <c:ptCount val="1"/>
                <c:pt idx="0">
                  <c:v>Power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CC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'n varies'!$A$22:$A$40</c:f>
              <c:numCache>
                <c:formatCode>General</c:formatCode>
                <c:ptCount val="19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200</c:v>
                </c:pt>
                <c:pt idx="16">
                  <c:v>300</c:v>
                </c:pt>
                <c:pt idx="17">
                  <c:v>400</c:v>
                </c:pt>
                <c:pt idx="18">
                  <c:v>500</c:v>
                </c:pt>
              </c:numCache>
            </c:numRef>
          </c:xVal>
          <c:yVal>
            <c:numRef>
              <c:f>'n varies'!$B$22:$B$40</c:f>
              <c:numCache>
                <c:formatCode>0.000</c:formatCode>
                <c:ptCount val="19"/>
                <c:pt idx="0">
                  <c:v>7.6587400356094265E-2</c:v>
                </c:pt>
                <c:pt idx="1">
                  <c:v>9.0885943291800705E-2</c:v>
                </c:pt>
                <c:pt idx="2">
                  <c:v>0.10313464384848411</c:v>
                </c:pt>
                <c:pt idx="3">
                  <c:v>0.11435789532069303</c:v>
                </c:pt>
                <c:pt idx="4">
                  <c:v>0.12494405618358756</c:v>
                </c:pt>
                <c:pt idx="5">
                  <c:v>0.13508780994426539</c:v>
                </c:pt>
                <c:pt idx="6">
                  <c:v>0.14490199554250169</c:v>
                </c:pt>
                <c:pt idx="7">
                  <c:v>0.15445820376768404</c:v>
                </c:pt>
                <c:pt idx="8">
                  <c:v>0.16380475565704775</c:v>
                </c:pt>
                <c:pt idx="9">
                  <c:v>0.17297576532652914</c:v>
                </c:pt>
                <c:pt idx="10">
                  <c:v>0.1908845947095566</c:v>
                </c:pt>
                <c:pt idx="11">
                  <c:v>0.20831975716468834</c:v>
                </c:pt>
                <c:pt idx="12">
                  <c:v>0.22536248379695573</c:v>
                </c:pt>
                <c:pt idx="13">
                  <c:v>0.2420643634813861</c:v>
                </c:pt>
                <c:pt idx="14">
                  <c:v>0.25845939959077258</c:v>
                </c:pt>
                <c:pt idx="15">
                  <c:v>0.40834590699189094</c:v>
                </c:pt>
                <c:pt idx="16">
                  <c:v>0.53491719017160233</c:v>
                </c:pt>
                <c:pt idx="17">
                  <c:v>0.63942996671955843</c:v>
                </c:pt>
                <c:pt idx="18">
                  <c:v>0.72380840911797439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911104"/>
        <c:axId val="136909952"/>
      </c:scatterChart>
      <c:valAx>
        <c:axId val="136911104"/>
        <c:scaling>
          <c:orientation val="minMax"/>
          <c:max val="5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15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Sample size </a:t>
                </a:r>
                <a:r>
                  <a:rPr lang="en-CA" sz="15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</a:p>
            </c:rich>
          </c:tx>
          <c:layout>
            <c:manualLayout>
              <c:xMode val="edge"/>
              <c:yMode val="edge"/>
              <c:x val="0.78733142520080923"/>
              <c:y val="0.8984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6909952"/>
        <c:crosses val="autoZero"/>
        <c:crossBetween val="midCat"/>
        <c:majorUnit val="100"/>
      </c:valAx>
      <c:valAx>
        <c:axId val="13690995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25" b="1" i="0" u="none" strike="noStrike" baseline="0">
                    <a:solidFill>
                      <a:srgbClr val="000000"/>
                    </a:solidFill>
                    <a:latin typeface="Symbol"/>
                    <a:ea typeface="Symbol"/>
                    <a:cs typeface="Symbol"/>
                  </a:defRPr>
                </a:pPr>
                <a:r>
                  <a:rPr lang="en-CA"/>
                  <a:t>1 - </a:t>
                </a:r>
                <a:r>
                  <a:rPr lang="en-CA" i="1"/>
                  <a:t>b</a:t>
                </a:r>
                <a:r>
                  <a:rPr lang="en-CA"/>
                  <a:t>  </a:t>
                </a:r>
              </a:p>
            </c:rich>
          </c:tx>
          <c:layout>
            <c:manualLayout>
              <c:xMode val="edge"/>
              <c:yMode val="edge"/>
              <c:x val="9.0497737556561094E-3"/>
              <c:y val="9.765625E-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6911104"/>
        <c:crosses val="autoZero"/>
        <c:crossBetween val="midCat"/>
        <c:majorUnit val="0.1"/>
      </c:valAx>
      <c:spPr>
        <a:solidFill>
          <a:srgbClr val="FFFFFF"/>
        </a:solidFill>
        <a:ln w="12700">
          <a:solidFill>
            <a:srgbClr val="666699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0</xdr:row>
          <xdr:rowOff>238125</xdr:rowOff>
        </xdr:from>
        <xdr:to>
          <xdr:col>7</xdr:col>
          <xdr:colOff>0</xdr:colOff>
          <xdr:row>3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695325</xdr:colOff>
          <xdr:row>4</xdr:row>
          <xdr:rowOff>28575</xdr:rowOff>
        </xdr:from>
        <xdr:to>
          <xdr:col>4</xdr:col>
          <xdr:colOff>152400</xdr:colOff>
          <xdr:row>6</xdr:row>
          <xdr:rowOff>104775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514350</xdr:colOff>
          <xdr:row>9</xdr:row>
          <xdr:rowOff>19050</xdr:rowOff>
        </xdr:from>
        <xdr:to>
          <xdr:col>5</xdr:col>
          <xdr:colOff>238125</xdr:colOff>
          <xdr:row>13</xdr:row>
          <xdr:rowOff>142875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104775</xdr:rowOff>
    </xdr:from>
    <xdr:to>
      <xdr:col>9</xdr:col>
      <xdr:colOff>666750</xdr:colOff>
      <xdr:row>24</xdr:row>
      <xdr:rowOff>133350</xdr:rowOff>
    </xdr:to>
    <xdr:graphicFrame macro="">
      <xdr:nvGraphicFramePr>
        <xdr:cNvPr id="40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0</xdr:row>
          <xdr:rowOff>238125</xdr:rowOff>
        </xdr:from>
        <xdr:to>
          <xdr:col>7</xdr:col>
          <xdr:colOff>0</xdr:colOff>
          <xdr:row>3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695325</xdr:colOff>
          <xdr:row>4</xdr:row>
          <xdr:rowOff>28575</xdr:rowOff>
        </xdr:from>
        <xdr:to>
          <xdr:col>4</xdr:col>
          <xdr:colOff>152400</xdr:colOff>
          <xdr:row>6</xdr:row>
          <xdr:rowOff>104775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514350</xdr:colOff>
          <xdr:row>9</xdr:row>
          <xdr:rowOff>19050</xdr:rowOff>
        </xdr:from>
        <xdr:to>
          <xdr:col>5</xdr:col>
          <xdr:colOff>238125</xdr:colOff>
          <xdr:row>13</xdr:row>
          <xdr:rowOff>142875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23</xdr:row>
          <xdr:rowOff>171450</xdr:rowOff>
        </xdr:from>
        <xdr:to>
          <xdr:col>6</xdr:col>
          <xdr:colOff>666750</xdr:colOff>
          <xdr:row>25</xdr:row>
          <xdr:rowOff>76200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21</xdr:row>
          <xdr:rowOff>171450</xdr:rowOff>
        </xdr:from>
        <xdr:to>
          <xdr:col>6</xdr:col>
          <xdr:colOff>676275</xdr:colOff>
          <xdr:row>23</xdr:row>
          <xdr:rowOff>76200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8</xdr:col>
      <xdr:colOff>666750</xdr:colOff>
      <xdr:row>24</xdr:row>
      <xdr:rowOff>142875</xdr:rowOff>
    </xdr:to>
    <xdr:graphicFrame macro="">
      <xdr:nvGraphicFramePr>
        <xdr:cNvPr id="30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8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5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4.bin"/><Relationship Id="rId9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H45"/>
  <sheetViews>
    <sheetView tabSelected="1" topLeftCell="A17" workbookViewId="0">
      <selection activeCell="B19" sqref="B19"/>
    </sheetView>
  </sheetViews>
  <sheetFormatPr defaultColWidth="10.7109375" defaultRowHeight="15.75" x14ac:dyDescent="0.25"/>
  <cols>
    <col min="1" max="16384" width="10.7109375" style="1"/>
  </cols>
  <sheetData>
    <row r="1" spans="1:1" ht="21.75" x14ac:dyDescent="0.55000000000000004">
      <c r="A1" s="1" t="s">
        <v>3</v>
      </c>
    </row>
    <row r="2" spans="1:1" x14ac:dyDescent="0.25">
      <c r="A2" s="1" t="s">
        <v>0</v>
      </c>
    </row>
    <row r="4" spans="1:1" ht="21.75" x14ac:dyDescent="0.55000000000000004">
      <c r="A4" s="1" t="s">
        <v>2</v>
      </c>
    </row>
    <row r="6" spans="1:1" x14ac:dyDescent="0.25">
      <c r="A6" s="1" t="s">
        <v>1</v>
      </c>
    </row>
    <row r="8" spans="1:1" ht="18.75" x14ac:dyDescent="0.35">
      <c r="A8" s="1" t="s">
        <v>4</v>
      </c>
    </row>
    <row r="9" spans="1:1" ht="21.75" x14ac:dyDescent="0.55000000000000004">
      <c r="A9" s="1" t="s">
        <v>5</v>
      </c>
    </row>
    <row r="15" spans="1:1" x14ac:dyDescent="0.25">
      <c r="A15" s="1" t="s">
        <v>12</v>
      </c>
    </row>
    <row r="16" spans="1:1" ht="18.75" x14ac:dyDescent="0.35">
      <c r="A16" s="1" t="s">
        <v>10</v>
      </c>
    </row>
    <row r="17" spans="1:8" ht="18.75" x14ac:dyDescent="0.35">
      <c r="A17" s="1" t="s">
        <v>11</v>
      </c>
    </row>
    <row r="19" spans="1:8" ht="18.75" x14ac:dyDescent="0.35">
      <c r="A19" s="3" t="s">
        <v>6</v>
      </c>
      <c r="B19" s="9">
        <v>0.05</v>
      </c>
      <c r="D19" s="4" t="s">
        <v>7</v>
      </c>
      <c r="E19" s="5">
        <v>0.5</v>
      </c>
      <c r="G19" s="4" t="s">
        <v>13</v>
      </c>
      <c r="H19" s="5">
        <v>100</v>
      </c>
    </row>
    <row r="21" spans="1:8" ht="19.5" thickBot="1" x14ac:dyDescent="0.4">
      <c r="A21" s="7" t="s">
        <v>9</v>
      </c>
      <c r="B21" s="10" t="s">
        <v>17</v>
      </c>
      <c r="D21" s="6" t="s">
        <v>18</v>
      </c>
      <c r="E21" s="6" t="s">
        <v>16</v>
      </c>
      <c r="G21" s="2" t="s">
        <v>8</v>
      </c>
      <c r="H21" s="1">
        <f>-NORMSINV(B19)</f>
        <v>1.6448536269514726</v>
      </c>
    </row>
    <row r="22" spans="1:8" x14ac:dyDescent="0.25">
      <c r="A22" s="8">
        <f>IF($E$19+$E22&lt;1,$E$19+$E22,"")</f>
        <v>0.501</v>
      </c>
      <c r="B22" s="13">
        <f>IF(A22="","",NORMSDIST(D22))</f>
        <v>5.2096529300342635E-2</v>
      </c>
      <c r="D22" s="1">
        <f>IF($A22="","",($A22-$H$23)/SQRT($A22*(1-$A22)/$H$19))</f>
        <v>-1.6248568766684752</v>
      </c>
      <c r="E22" s="12">
        <v>1E-3</v>
      </c>
      <c r="F22" s="15"/>
      <c r="G22" s="16"/>
      <c r="H22" s="17" t="s">
        <v>15</v>
      </c>
    </row>
    <row r="23" spans="1:8" ht="18.75" x14ac:dyDescent="0.35">
      <c r="A23" s="8">
        <f t="shared" ref="A23:A40" si="0">IF($E$19+$E23&lt;1,$E$19+$E23,"")</f>
        <v>0.505</v>
      </c>
      <c r="B23" s="14">
        <f t="shared" ref="B23:B33" si="1">IF(A23="","",NORMSDIST(D23))</f>
        <v>6.118149213689094E-2</v>
      </c>
      <c r="D23" s="1">
        <f t="shared" ref="D23:D42" si="2">IF($A23="","",($A23-$H$23)/SQRT($A23*(1-$A23)/$H$19))</f>
        <v>-1.5449308754265036</v>
      </c>
      <c r="E23" s="12">
        <v>5.0000000000000001E-3</v>
      </c>
      <c r="F23" s="18"/>
      <c r="G23" s="19" t="s">
        <v>14</v>
      </c>
      <c r="H23" s="20">
        <f>E19+H21*SQRT(E19*(1-E19)/H19)</f>
        <v>0.58224268134757362</v>
      </c>
    </row>
    <row r="24" spans="1:8" x14ac:dyDescent="0.25">
      <c r="A24" s="8">
        <f t="shared" si="0"/>
        <v>0.51</v>
      </c>
      <c r="B24" s="14">
        <f t="shared" si="1"/>
        <v>7.4208905808907058E-2</v>
      </c>
      <c r="D24" s="1">
        <f t="shared" si="2"/>
        <v>-1.4451426843969872</v>
      </c>
      <c r="E24" s="12">
        <v>0.01</v>
      </c>
    </row>
    <row r="25" spans="1:8" x14ac:dyDescent="0.25">
      <c r="A25" s="8">
        <f t="shared" si="0"/>
        <v>0.52</v>
      </c>
      <c r="B25" s="14">
        <f t="shared" si="1"/>
        <v>0.10640960492414486</v>
      </c>
      <c r="D25" s="1">
        <f t="shared" si="2"/>
        <v>-1.2458507065081617</v>
      </c>
      <c r="E25" s="12">
        <v>0.02</v>
      </c>
    </row>
    <row r="26" spans="1:8" x14ac:dyDescent="0.25">
      <c r="A26" s="8">
        <f t="shared" si="0"/>
        <v>0.53</v>
      </c>
      <c r="B26" s="14">
        <f t="shared" si="1"/>
        <v>0.14760988022441968</v>
      </c>
      <c r="D26" s="1">
        <f t="shared" si="2"/>
        <v>-1.0467394567507204</v>
      </c>
      <c r="E26" s="12">
        <v>0.03</v>
      </c>
    </row>
    <row r="27" spans="1:8" x14ac:dyDescent="0.25">
      <c r="A27" s="8">
        <f t="shared" si="0"/>
        <v>0.54</v>
      </c>
      <c r="B27" s="14">
        <f t="shared" si="1"/>
        <v>0.19833868670163038</v>
      </c>
      <c r="D27" s="1">
        <f t="shared" si="2"/>
        <v>-0.84757020510965941</v>
      </c>
      <c r="E27" s="12">
        <v>0.04</v>
      </c>
    </row>
    <row r="28" spans="1:8" x14ac:dyDescent="0.25">
      <c r="A28" s="8">
        <f t="shared" si="0"/>
        <v>0.55000000000000004</v>
      </c>
      <c r="B28" s="14">
        <f t="shared" si="1"/>
        <v>0.25845939959077258</v>
      </c>
      <c r="D28" s="1">
        <f t="shared" si="2"/>
        <v>-0.64810228039328599</v>
      </c>
      <c r="E28" s="12">
        <v>0.05</v>
      </c>
    </row>
    <row r="29" spans="1:8" x14ac:dyDescent="0.25">
      <c r="A29" s="8">
        <f t="shared" si="0"/>
        <v>0.56000000000000005</v>
      </c>
      <c r="B29" s="14">
        <f t="shared" si="1"/>
        <v>0.32704355035276156</v>
      </c>
      <c r="D29" s="1">
        <f t="shared" si="2"/>
        <v>-0.44809158528434434</v>
      </c>
      <c r="E29" s="12">
        <v>0.06</v>
      </c>
    </row>
    <row r="30" spans="1:8" x14ac:dyDescent="0.25">
      <c r="A30" s="8">
        <f t="shared" si="0"/>
        <v>0.57000000000000006</v>
      </c>
      <c r="B30" s="14">
        <f t="shared" si="1"/>
        <v>0.40234226536795492</v>
      </c>
      <c r="D30" s="1">
        <f t="shared" si="2"/>
        <v>-0.247289052302994</v>
      </c>
      <c r="E30" s="12">
        <v>7.0000000000000007E-2</v>
      </c>
    </row>
    <row r="31" spans="1:8" x14ac:dyDescent="0.25">
      <c r="A31" s="8">
        <f t="shared" si="0"/>
        <v>0.57999999999999996</v>
      </c>
      <c r="B31" s="14">
        <f t="shared" si="1"/>
        <v>0.48187869094768754</v>
      </c>
      <c r="D31" s="1">
        <f t="shared" si="2"/>
        <v>-4.5439017157911939E-2</v>
      </c>
      <c r="E31" s="12">
        <v>0.08</v>
      </c>
    </row>
    <row r="32" spans="1:8" x14ac:dyDescent="0.25">
      <c r="A32" s="8">
        <f t="shared" si="0"/>
        <v>0.59</v>
      </c>
      <c r="B32" s="14">
        <f t="shared" si="1"/>
        <v>0.56266227147213377</v>
      </c>
      <c r="D32" s="1">
        <f t="shared" si="2"/>
        <v>0.15772251639076676</v>
      </c>
      <c r="E32" s="12">
        <v>0.09</v>
      </c>
    </row>
    <row r="33" spans="1:5" x14ac:dyDescent="0.25">
      <c r="A33" s="8">
        <f t="shared" si="0"/>
        <v>0.6</v>
      </c>
      <c r="B33" s="14">
        <f t="shared" si="1"/>
        <v>0.64149948727163575</v>
      </c>
      <c r="D33" s="1">
        <f t="shared" si="2"/>
        <v>0.36246974915375646</v>
      </c>
      <c r="E33" s="12">
        <v>0.1</v>
      </c>
    </row>
    <row r="34" spans="1:5" x14ac:dyDescent="0.25">
      <c r="A34" s="8">
        <f t="shared" si="0"/>
        <v>0.625</v>
      </c>
      <c r="B34" s="14">
        <f t="shared" ref="B34:B40" si="3">IF(A34="","",NORMSDIST(D34))</f>
        <v>0.81143355993768862</v>
      </c>
      <c r="D34" s="1">
        <f t="shared" si="2"/>
        <v>0.88319137636976597</v>
      </c>
      <c r="E34" s="1">
        <v>0.125</v>
      </c>
    </row>
    <row r="35" spans="1:5" x14ac:dyDescent="0.25">
      <c r="A35" s="8">
        <f t="shared" si="0"/>
        <v>0.65</v>
      </c>
      <c r="B35" s="14">
        <f t="shared" si="3"/>
        <v>0.92228046382627804</v>
      </c>
      <c r="D35" s="1">
        <f t="shared" si="2"/>
        <v>1.4205793944054761</v>
      </c>
      <c r="E35" s="12">
        <v>0.15</v>
      </c>
    </row>
    <row r="36" spans="1:5" x14ac:dyDescent="0.25">
      <c r="A36" s="8">
        <f t="shared" si="0"/>
        <v>0.7</v>
      </c>
      <c r="B36" s="14">
        <f t="shared" si="3"/>
        <v>0.99491030716905815</v>
      </c>
      <c r="D36" s="1">
        <f t="shared" si="2"/>
        <v>2.5696753636179945</v>
      </c>
      <c r="E36" s="12">
        <v>0.2</v>
      </c>
    </row>
    <row r="37" spans="1:5" x14ac:dyDescent="0.25">
      <c r="A37" s="8">
        <f t="shared" si="0"/>
        <v>0.75</v>
      </c>
      <c r="B37" s="14">
        <f t="shared" si="3"/>
        <v>0.99994650988842892</v>
      </c>
      <c r="D37" s="1">
        <f t="shared" si="2"/>
        <v>3.8741893233003277</v>
      </c>
      <c r="E37" s="12">
        <v>0.25</v>
      </c>
    </row>
    <row r="38" spans="1:5" x14ac:dyDescent="0.25">
      <c r="A38" s="8">
        <f t="shared" si="0"/>
        <v>0.8</v>
      </c>
      <c r="B38" s="14">
        <f t="shared" si="3"/>
        <v>0.99999997394158036</v>
      </c>
      <c r="D38" s="1">
        <f t="shared" si="2"/>
        <v>5.4439329663106601</v>
      </c>
      <c r="E38" s="12">
        <v>0.3</v>
      </c>
    </row>
    <row r="39" spans="1:5" x14ac:dyDescent="0.25">
      <c r="A39" s="8">
        <f t="shared" si="0"/>
        <v>0.85</v>
      </c>
      <c r="B39" s="14">
        <f t="shared" si="3"/>
        <v>0.9999999999999678</v>
      </c>
      <c r="D39" s="1">
        <f t="shared" si="2"/>
        <v>7.4987048132346823</v>
      </c>
      <c r="E39" s="12">
        <v>0.35</v>
      </c>
    </row>
    <row r="40" spans="1:5" x14ac:dyDescent="0.25">
      <c r="A40" s="8">
        <f t="shared" si="0"/>
        <v>0.9</v>
      </c>
      <c r="B40" s="14">
        <f t="shared" si="3"/>
        <v>1</v>
      </c>
      <c r="D40" s="1">
        <f t="shared" si="2"/>
        <v>10.591910621747546</v>
      </c>
      <c r="E40" s="12">
        <v>0.4</v>
      </c>
    </row>
    <row r="41" spans="1:5" x14ac:dyDescent="0.25">
      <c r="A41" s="8">
        <v>0.95</v>
      </c>
      <c r="B41" s="14">
        <f>IF(A41="","",NORMSDIST(D41))</f>
        <v>1</v>
      </c>
      <c r="D41" s="1">
        <f t="shared" si="2"/>
        <v>16.873863028983276</v>
      </c>
      <c r="E41" s="12"/>
    </row>
    <row r="42" spans="1:5" x14ac:dyDescent="0.25">
      <c r="A42" s="8">
        <v>0.99</v>
      </c>
      <c r="B42" s="14">
        <f>IF(A42="","",NORMSDIST(D42))</f>
        <v>1</v>
      </c>
      <c r="D42" s="1">
        <f t="shared" si="2"/>
        <v>40.981152469438875</v>
      </c>
      <c r="E42" s="12"/>
    </row>
    <row r="43" spans="1:5" x14ac:dyDescent="0.25">
      <c r="B43" s="12"/>
    </row>
    <row r="44" spans="1:5" x14ac:dyDescent="0.25">
      <c r="B44" s="12"/>
    </row>
    <row r="45" spans="1:5" x14ac:dyDescent="0.25">
      <c r="B45" s="12"/>
    </row>
  </sheetData>
  <sheetProtection sheet="1" objects="1" scenarios="1"/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scale="95" orientation="portrait" horizontalDpi="300" verticalDpi="300" r:id="rId1"/>
  <headerFooter alignWithMargins="0">
    <oddHeader>&amp;L&amp;"Times New Roman,Bold"&amp;12ENGI 4421&amp;C&amp;"Times New Roman,Bold"&amp;12 Sample Proportions&amp;R&amp;"Lincoln,Regular"&amp;16Dr. G.H. George</oddHeader>
    <oddFooter>&amp;L&amp;"Times New Roman,Regular"&amp;12&amp;F - &amp;A&amp;C&amp;"Times New Roman,Regular"&amp;12 &amp;R&amp;"Times New Roman,Regular"&amp;12&amp;D  &amp;T</oddFooter>
  </headerFooter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autoPict="0" r:id="rId5">
            <anchor moveWithCells="1">
              <from>
                <xdr:col>4</xdr:col>
                <xdr:colOff>581025</xdr:colOff>
                <xdr:row>0</xdr:row>
                <xdr:rowOff>238125</xdr:rowOff>
              </from>
              <to>
                <xdr:col>7</xdr:col>
                <xdr:colOff>0</xdr:colOff>
                <xdr:row>3</xdr:row>
                <xdr:rowOff>38100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7" r:id="rId6">
          <objectPr defaultSize="0" autoPict="0" r:id="rId7">
            <anchor moveWithCells="1">
              <from>
                <xdr:col>0</xdr:col>
                <xdr:colOff>695325</xdr:colOff>
                <xdr:row>4</xdr:row>
                <xdr:rowOff>28575</xdr:rowOff>
              </from>
              <to>
                <xdr:col>4</xdr:col>
                <xdr:colOff>152400</xdr:colOff>
                <xdr:row>6</xdr:row>
                <xdr:rowOff>104775</xdr:rowOff>
              </to>
            </anchor>
          </objectPr>
        </oleObject>
      </mc:Choice>
      <mc:Fallback>
        <oleObject progId="Equation.DSMT4" shapeId="1027" r:id="rId6"/>
      </mc:Fallback>
    </mc:AlternateContent>
    <mc:AlternateContent xmlns:mc="http://schemas.openxmlformats.org/markup-compatibility/2006">
      <mc:Choice Requires="x14">
        <oleObject progId="Equation.DSMT4" shapeId="1032" r:id="rId8">
          <objectPr defaultSize="0" autoPict="0" r:id="rId9">
            <anchor moveWithCells="1">
              <from>
                <xdr:col>0</xdr:col>
                <xdr:colOff>514350</xdr:colOff>
                <xdr:row>9</xdr:row>
                <xdr:rowOff>19050</xdr:rowOff>
              </from>
              <to>
                <xdr:col>5</xdr:col>
                <xdr:colOff>238125</xdr:colOff>
                <xdr:row>13</xdr:row>
                <xdr:rowOff>142875</xdr:rowOff>
              </to>
            </anchor>
          </objectPr>
        </oleObject>
      </mc:Choice>
      <mc:Fallback>
        <oleObject progId="Equation.DSMT4" shapeId="1032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6:I26"/>
  <sheetViews>
    <sheetView workbookViewId="0">
      <selection activeCell="C6" sqref="C6"/>
    </sheetView>
  </sheetViews>
  <sheetFormatPr defaultColWidth="10.7109375" defaultRowHeight="15.75" x14ac:dyDescent="0.25"/>
  <cols>
    <col min="1" max="16384" width="10.7109375" style="1"/>
  </cols>
  <sheetData>
    <row r="26" spans="2:9" ht="18.75" x14ac:dyDescent="0.35">
      <c r="B26" s="3" t="s">
        <v>6</v>
      </c>
      <c r="C26" s="9">
        <f>'p varies'!$B$19</f>
        <v>0.05</v>
      </c>
      <c r="E26" s="4" t="s">
        <v>7</v>
      </c>
      <c r="F26" s="5">
        <f>'p varies'!$E$19</f>
        <v>0.5</v>
      </c>
      <c r="H26" s="4" t="s">
        <v>25</v>
      </c>
      <c r="I26" s="5">
        <f>'p varies'!$H$19</f>
        <v>100</v>
      </c>
    </row>
  </sheetData>
  <sheetProtection sheet="1" objects="1" scenarios="1"/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orientation="landscape" horizontalDpi="4294967294" verticalDpi="300" r:id="rId1"/>
  <headerFooter alignWithMargins="0">
    <oddHeader>&amp;L&amp;"Times New Roman,Bold"&amp;12ENGI 4421&amp;C&amp;"Times New Roman,Bold"&amp;12Sample Proportions &amp;R&amp;"Lincoln,Regular"&amp;16Dr. G.H. George</oddHeader>
    <oddFooter>&amp;L&amp;"Times New Roman,Regular"&amp;12&amp;F - &amp;A&amp;C&amp;"Times New Roman,Regular"&amp;12 &amp;R&amp;"Times New Roman,Regular"&amp;12&amp;D 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45"/>
  <sheetViews>
    <sheetView topLeftCell="A15" workbookViewId="0">
      <pane ySplit="7" topLeftCell="A30" activePane="bottomLeft" state="frozen"/>
      <selection activeCell="A15" sqref="A15"/>
      <selection pane="bottomLeft" activeCell="B19" sqref="B19"/>
    </sheetView>
  </sheetViews>
  <sheetFormatPr defaultColWidth="10.7109375" defaultRowHeight="15.75" x14ac:dyDescent="0.25"/>
  <cols>
    <col min="1" max="16384" width="10.7109375" style="1"/>
  </cols>
  <sheetData>
    <row r="1" spans="1:1" ht="21.75" x14ac:dyDescent="0.55000000000000004">
      <c r="A1" s="1" t="s">
        <v>3</v>
      </c>
    </row>
    <row r="2" spans="1:1" x14ac:dyDescent="0.25">
      <c r="A2" s="1" t="s">
        <v>0</v>
      </c>
    </row>
    <row r="4" spans="1:1" ht="21.75" x14ac:dyDescent="0.55000000000000004">
      <c r="A4" s="1" t="s">
        <v>2</v>
      </c>
    </row>
    <row r="6" spans="1:1" x14ac:dyDescent="0.25">
      <c r="A6" s="1" t="s">
        <v>1</v>
      </c>
    </row>
    <row r="8" spans="1:1" ht="18.75" x14ac:dyDescent="0.35">
      <c r="A8" s="1" t="s">
        <v>4</v>
      </c>
    </row>
    <row r="9" spans="1:1" ht="21.75" x14ac:dyDescent="0.55000000000000004">
      <c r="A9" s="1" t="s">
        <v>5</v>
      </c>
    </row>
    <row r="15" spans="1:1" x14ac:dyDescent="0.25">
      <c r="A15" s="1" t="s">
        <v>12</v>
      </c>
    </row>
    <row r="16" spans="1:1" ht="18.75" x14ac:dyDescent="0.35">
      <c r="A16" s="1" t="s">
        <v>19</v>
      </c>
    </row>
    <row r="17" spans="1:8" x14ac:dyDescent="0.25">
      <c r="A17" s="1" t="s">
        <v>20</v>
      </c>
    </row>
    <row r="19" spans="1:8" ht="18.75" x14ac:dyDescent="0.35">
      <c r="A19" s="3" t="s">
        <v>6</v>
      </c>
      <c r="B19" s="9">
        <v>0.05</v>
      </c>
      <c r="D19" s="4" t="s">
        <v>7</v>
      </c>
      <c r="E19" s="5">
        <v>0.5</v>
      </c>
      <c r="G19" s="4" t="s">
        <v>21</v>
      </c>
      <c r="H19" s="5">
        <v>0.55000000000000004</v>
      </c>
    </row>
    <row r="21" spans="1:8" ht="19.5" thickBot="1" x14ac:dyDescent="0.4">
      <c r="A21" s="7" t="s">
        <v>22</v>
      </c>
      <c r="B21" s="10" t="s">
        <v>17</v>
      </c>
      <c r="C21" s="11" t="s">
        <v>24</v>
      </c>
      <c r="D21" s="6" t="s">
        <v>23</v>
      </c>
      <c r="E21" s="6" t="s">
        <v>18</v>
      </c>
      <c r="G21" s="2" t="s">
        <v>8</v>
      </c>
      <c r="H21" s="1">
        <f>-NORMSINV($B$19)</f>
        <v>1.6448536269514726</v>
      </c>
    </row>
    <row r="22" spans="1:8" x14ac:dyDescent="0.25">
      <c r="A22" s="8">
        <v>5</v>
      </c>
      <c r="B22" s="14">
        <f>NORMSDIST($E22)</f>
        <v>7.6587400356094265E-2</v>
      </c>
      <c r="C22" s="12">
        <f>$E$19+$H$21*$H$23/SQRT($A22)</f>
        <v>0.86780045229005731</v>
      </c>
      <c r="D22" s="12">
        <f>$H$19-$C22</f>
        <v>-0.31780045229005727</v>
      </c>
      <c r="E22" s="1">
        <f>$D22*SQRT($A22)/$H$25</f>
        <v>-1.4284068081647519</v>
      </c>
      <c r="G22" s="2"/>
    </row>
    <row r="23" spans="1:8" x14ac:dyDescent="0.25">
      <c r="A23" s="8">
        <f>A22+5</f>
        <v>10</v>
      </c>
      <c r="B23" s="14">
        <f t="shared" ref="B23:B44" si="0">NORMSDIST($E23)</f>
        <v>9.0885943291800705E-2</v>
      </c>
      <c r="C23" s="12">
        <f t="shared" ref="C23:C44" si="1">$E$19+$H$21*$H$23/SQRT($A23)</f>
        <v>0.76007419393777875</v>
      </c>
      <c r="D23" s="12">
        <f t="shared" ref="D23:D44" si="2">$H$19-$C23</f>
        <v>-0.21007419393777871</v>
      </c>
      <c r="E23" s="1">
        <f t="shared" ref="E23:E44" si="3">$D23*SQRT($A23)/$H$25</f>
        <v>-1.3353192325706347</v>
      </c>
      <c r="H23" s="1">
        <f>SQRT($E$19*(1-$E$19))</f>
        <v>0.5</v>
      </c>
    </row>
    <row r="24" spans="1:8" x14ac:dyDescent="0.25">
      <c r="A24" s="8">
        <f t="shared" ref="A24:A31" si="4">A23+5</f>
        <v>15</v>
      </c>
      <c r="B24" s="14">
        <f t="shared" si="0"/>
        <v>0.10313464384848411</v>
      </c>
      <c r="C24" s="12">
        <f t="shared" si="1"/>
        <v>0.71234969013773064</v>
      </c>
      <c r="D24" s="12">
        <f t="shared" si="2"/>
        <v>-0.1623496901377306</v>
      </c>
      <c r="E24" s="1">
        <f t="shared" si="3"/>
        <v>-1.2638906235717369</v>
      </c>
    </row>
    <row r="25" spans="1:8" x14ac:dyDescent="0.25">
      <c r="A25" s="8">
        <f t="shared" si="4"/>
        <v>20</v>
      </c>
      <c r="B25" s="14">
        <f t="shared" si="0"/>
        <v>0.11435789532069303</v>
      </c>
      <c r="C25" s="12">
        <f t="shared" si="1"/>
        <v>0.68390022614502866</v>
      </c>
      <c r="D25" s="12">
        <f t="shared" si="2"/>
        <v>-0.13390022614502861</v>
      </c>
      <c r="E25" s="1">
        <f t="shared" si="3"/>
        <v>-1.2036735206770039</v>
      </c>
      <c r="H25" s="1">
        <f>SQRT($H$19*(1-$H$19))</f>
        <v>0.49749371855330998</v>
      </c>
    </row>
    <row r="26" spans="1:8" x14ac:dyDescent="0.25">
      <c r="A26" s="8">
        <f t="shared" si="4"/>
        <v>25</v>
      </c>
      <c r="B26" s="14">
        <f t="shared" si="0"/>
        <v>0.12494405618358756</v>
      </c>
      <c r="C26" s="12">
        <f t="shared" si="1"/>
        <v>0.66448536269514724</v>
      </c>
      <c r="D26" s="12">
        <f t="shared" si="2"/>
        <v>-0.1144853626951472</v>
      </c>
      <c r="E26" s="1">
        <f t="shared" si="3"/>
        <v>-1.1506211880228925</v>
      </c>
    </row>
    <row r="27" spans="1:8" x14ac:dyDescent="0.25">
      <c r="A27" s="8">
        <f t="shared" si="4"/>
        <v>30</v>
      </c>
      <c r="B27" s="14">
        <f t="shared" si="0"/>
        <v>0.13508780994426539</v>
      </c>
      <c r="C27" s="12">
        <f t="shared" si="1"/>
        <v>0.65015390587925148</v>
      </c>
      <c r="D27" s="12">
        <f t="shared" si="2"/>
        <v>-0.10015390587925144</v>
      </c>
      <c r="E27" s="1">
        <f t="shared" si="3"/>
        <v>-1.1026582130893181</v>
      </c>
    </row>
    <row r="28" spans="1:8" x14ac:dyDescent="0.25">
      <c r="A28" s="8">
        <f t="shared" si="4"/>
        <v>35</v>
      </c>
      <c r="B28" s="14">
        <f t="shared" si="0"/>
        <v>0.14490199554250169</v>
      </c>
      <c r="C28" s="12">
        <f t="shared" si="1"/>
        <v>0.63901550412236696</v>
      </c>
      <c r="D28" s="12">
        <f t="shared" si="2"/>
        <v>-8.9015504122366917E-2</v>
      </c>
      <c r="E28" s="1">
        <f t="shared" si="3"/>
        <v>-1.0585517056419358</v>
      </c>
    </row>
    <row r="29" spans="1:8" x14ac:dyDescent="0.25">
      <c r="A29" s="8">
        <f t="shared" si="4"/>
        <v>40</v>
      </c>
      <c r="B29" s="14">
        <f t="shared" si="0"/>
        <v>0.15445820376768404</v>
      </c>
      <c r="C29" s="12">
        <f t="shared" si="1"/>
        <v>0.63003709696888932</v>
      </c>
      <c r="D29" s="12">
        <f t="shared" si="2"/>
        <v>-8.0037096968889276E-2</v>
      </c>
      <c r="E29" s="1">
        <f t="shared" si="3"/>
        <v>-1.0174983694887696</v>
      </c>
    </row>
    <row r="30" spans="1:8" x14ac:dyDescent="0.25">
      <c r="A30" s="8">
        <f t="shared" si="4"/>
        <v>45</v>
      </c>
      <c r="B30" s="14">
        <f t="shared" si="0"/>
        <v>0.16380475565704775</v>
      </c>
      <c r="C30" s="12">
        <f t="shared" si="1"/>
        <v>0.6226001507633524</v>
      </c>
      <c r="D30" s="12">
        <f t="shared" si="2"/>
        <v>-7.2600150763352356E-2</v>
      </c>
      <c r="E30" s="1">
        <f t="shared" si="3"/>
        <v>-0.97894023318925594</v>
      </c>
    </row>
    <row r="31" spans="1:8" x14ac:dyDescent="0.25">
      <c r="A31" s="8">
        <f t="shared" si="4"/>
        <v>50</v>
      </c>
      <c r="B31" s="14">
        <f t="shared" si="0"/>
        <v>0.17297576532652914</v>
      </c>
      <c r="C31" s="12">
        <f t="shared" si="1"/>
        <v>0.6163087153676674</v>
      </c>
      <c r="D31" s="12">
        <f t="shared" si="2"/>
        <v>-6.6308715367667359E-2</v>
      </c>
      <c r="E31" s="1">
        <f t="shared" si="3"/>
        <v>-0.94247104113379698</v>
      </c>
    </row>
    <row r="32" spans="1:8" x14ac:dyDescent="0.25">
      <c r="A32" s="8">
        <v>60</v>
      </c>
      <c r="B32" s="14">
        <f t="shared" si="0"/>
        <v>0.1908845947095566</v>
      </c>
      <c r="C32" s="12">
        <f t="shared" si="1"/>
        <v>0.60617484506886532</v>
      </c>
      <c r="D32" s="12">
        <f t="shared" si="2"/>
        <v>-5.6174845068865276E-2</v>
      </c>
      <c r="E32" s="1">
        <f t="shared" si="3"/>
        <v>-0.8746411514909751</v>
      </c>
    </row>
    <row r="33" spans="1:5" x14ac:dyDescent="0.25">
      <c r="A33" s="8">
        <v>70</v>
      </c>
      <c r="B33" s="14">
        <f t="shared" si="0"/>
        <v>0.20831975716468834</v>
      </c>
      <c r="C33" s="12">
        <f t="shared" si="1"/>
        <v>0.59829880565499205</v>
      </c>
      <c r="D33" s="12">
        <f t="shared" si="2"/>
        <v>-4.8298805654992005E-2</v>
      </c>
      <c r="E33" s="1">
        <f t="shared" si="3"/>
        <v>-0.81226513046997573</v>
      </c>
    </row>
    <row r="34" spans="1:5" x14ac:dyDescent="0.25">
      <c r="A34" s="8">
        <v>80</v>
      </c>
      <c r="B34" s="14">
        <f t="shared" si="0"/>
        <v>0.22536248379695573</v>
      </c>
      <c r="C34" s="12">
        <f t="shared" si="1"/>
        <v>0.59195011307251433</v>
      </c>
      <c r="D34" s="12">
        <f t="shared" si="2"/>
        <v>-4.1950113072514283E-2</v>
      </c>
      <c r="E34" s="1">
        <f t="shared" si="3"/>
        <v>-0.75420694570150892</v>
      </c>
    </row>
    <row r="35" spans="1:5" x14ac:dyDescent="0.25">
      <c r="A35" s="8">
        <v>90</v>
      </c>
      <c r="B35" s="14">
        <f t="shared" si="0"/>
        <v>0.2420643634813861</v>
      </c>
      <c r="C35" s="12">
        <f t="shared" si="1"/>
        <v>0.58669139797925962</v>
      </c>
      <c r="D35" s="12">
        <f t="shared" si="2"/>
        <v>-3.6691397979259577E-2</v>
      </c>
      <c r="E35" s="1">
        <f t="shared" si="3"/>
        <v>-0.69967750640690662</v>
      </c>
    </row>
    <row r="36" spans="1:5" x14ac:dyDescent="0.25">
      <c r="A36" s="8">
        <v>100</v>
      </c>
      <c r="B36" s="14">
        <f t="shared" si="0"/>
        <v>0.25845939959077258</v>
      </c>
      <c r="C36" s="12">
        <f t="shared" si="1"/>
        <v>0.58224268134757362</v>
      </c>
      <c r="D36" s="12">
        <f t="shared" si="2"/>
        <v>-3.2242681347573576E-2</v>
      </c>
      <c r="E36" s="1">
        <f t="shared" si="3"/>
        <v>-0.64810228039328588</v>
      </c>
    </row>
    <row r="37" spans="1:5" x14ac:dyDescent="0.25">
      <c r="A37" s="8">
        <v>200</v>
      </c>
      <c r="B37" s="14">
        <f t="shared" si="0"/>
        <v>0.40834590699189094</v>
      </c>
      <c r="C37" s="12">
        <f t="shared" si="1"/>
        <v>0.5581543576838337</v>
      </c>
      <c r="D37" s="12">
        <f t="shared" si="2"/>
        <v>-8.1543576838336573E-3</v>
      </c>
      <c r="E37" s="1">
        <f t="shared" si="3"/>
        <v>-0.23180198661509496</v>
      </c>
    </row>
    <row r="38" spans="1:5" x14ac:dyDescent="0.25">
      <c r="A38" s="8">
        <v>300</v>
      </c>
      <c r="B38" s="14">
        <f t="shared" si="0"/>
        <v>0.53491719017160233</v>
      </c>
      <c r="C38" s="12">
        <f t="shared" si="1"/>
        <v>0.5474828342148983</v>
      </c>
      <c r="D38" s="12">
        <f t="shared" si="2"/>
        <v>2.5171657851017493E-3</v>
      </c>
      <c r="E38" s="1">
        <f t="shared" si="3"/>
        <v>8.7636463904479267E-2</v>
      </c>
    </row>
    <row r="39" spans="1:5" x14ac:dyDescent="0.25">
      <c r="A39" s="8">
        <v>400</v>
      </c>
      <c r="B39" s="14">
        <f t="shared" si="0"/>
        <v>0.63942996671955843</v>
      </c>
      <c r="C39" s="12">
        <f t="shared" si="1"/>
        <v>0.54112134067378681</v>
      </c>
      <c r="D39" s="12">
        <f t="shared" si="2"/>
        <v>8.8786593262132341E-3</v>
      </c>
      <c r="E39" s="1">
        <f t="shared" si="3"/>
        <v>0.35693553486592705</v>
      </c>
    </row>
    <row r="40" spans="1:5" x14ac:dyDescent="0.25">
      <c r="A40" s="8">
        <v>500</v>
      </c>
      <c r="B40" s="14">
        <f t="shared" si="0"/>
        <v>0.72380840911797439</v>
      </c>
      <c r="C40" s="12">
        <f t="shared" si="1"/>
        <v>0.53678004522900569</v>
      </c>
      <c r="D40" s="12">
        <f t="shared" si="2"/>
        <v>1.3219954770994358E-2</v>
      </c>
      <c r="E40" s="1">
        <f t="shared" si="3"/>
        <v>0.59419277922497848</v>
      </c>
    </row>
    <row r="41" spans="1:5" x14ac:dyDescent="0.25">
      <c r="A41" s="8">
        <v>1000</v>
      </c>
      <c r="B41" s="14">
        <f t="shared" si="0"/>
        <v>0.93637899785774426</v>
      </c>
      <c r="C41" s="12">
        <f t="shared" si="1"/>
        <v>0.52600741939377782</v>
      </c>
      <c r="D41" s="12">
        <f t="shared" si="2"/>
        <v>2.3992580606222225E-2</v>
      </c>
      <c r="E41" s="1">
        <f t="shared" si="3"/>
        <v>1.5250685351661484</v>
      </c>
    </row>
    <row r="42" spans="1:5" x14ac:dyDescent="0.25">
      <c r="A42" s="8">
        <v>10000</v>
      </c>
      <c r="B42" s="14">
        <f t="shared" si="0"/>
        <v>1</v>
      </c>
      <c r="C42" s="12">
        <f t="shared" si="1"/>
        <v>0.50822426813475741</v>
      </c>
      <c r="D42" s="12">
        <f t="shared" si="2"/>
        <v>4.1775731865242638E-2</v>
      </c>
      <c r="E42" s="1">
        <f t="shared" si="3"/>
        <v>8.3972380569396208</v>
      </c>
    </row>
    <row r="43" spans="1:5" x14ac:dyDescent="0.25">
      <c r="A43" s="1" t="s">
        <v>26</v>
      </c>
      <c r="B43" s="12"/>
    </row>
    <row r="44" spans="1:5" x14ac:dyDescent="0.25">
      <c r="A44" s="21">
        <v>271</v>
      </c>
      <c r="B44" s="14">
        <f t="shared" si="0"/>
        <v>0.50054294362129603</v>
      </c>
      <c r="C44" s="12">
        <f t="shared" si="1"/>
        <v>0.5499588710369937</v>
      </c>
      <c r="D44" s="12">
        <f t="shared" si="2"/>
        <v>4.1128963006342723E-5</v>
      </c>
      <c r="E44" s="1">
        <f t="shared" si="3"/>
        <v>1.3609582528005201E-3</v>
      </c>
    </row>
    <row r="45" spans="1:5" x14ac:dyDescent="0.25">
      <c r="B45" s="12"/>
    </row>
  </sheetData>
  <sheetProtection sheet="1" objects="1" scenarios="1"/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scale="91" orientation="portrait" horizontalDpi="4294967294" verticalDpi="300" r:id="rId1"/>
  <headerFooter alignWithMargins="0">
    <oddHeader>&amp;L&amp;"Times New Roman,Bold"&amp;12ENGI 4421&amp;C&amp;"Times New Roman,Bold"&amp;12 Sample Proportions&amp;R&amp;"Lincoln,Regular"&amp;16Dr. G.H. George</oddHeader>
    <oddFooter>&amp;L&amp;"Times New Roman,Regular"&amp;12&amp;F - &amp;A&amp;C&amp;"Times New Roman,Regular"&amp;12 &amp;R&amp;"Times New Roman,Regular"&amp;12&amp;D  &amp;T</oddFooter>
  </headerFooter>
  <drawing r:id="rId2"/>
  <legacyDrawing r:id="rId3"/>
  <oleObjects>
    <mc:AlternateContent xmlns:mc="http://schemas.openxmlformats.org/markup-compatibility/2006">
      <mc:Choice Requires="x14">
        <oleObject progId="Equation.DSMT4" shapeId="2049" r:id="rId4">
          <objectPr defaultSize="0" autoPict="0" r:id="rId5">
            <anchor moveWithCells="1">
              <from>
                <xdr:col>4</xdr:col>
                <xdr:colOff>276225</xdr:colOff>
                <xdr:row>0</xdr:row>
                <xdr:rowOff>219075</xdr:rowOff>
              </from>
              <to>
                <xdr:col>6</xdr:col>
                <xdr:colOff>266700</xdr:colOff>
                <xdr:row>2</xdr:row>
                <xdr:rowOff>171450</xdr:rowOff>
              </to>
            </anchor>
          </objectPr>
        </oleObject>
      </mc:Choice>
      <mc:Fallback>
        <oleObject progId="Equation.DSMT4" shapeId="2049" r:id="rId4"/>
      </mc:Fallback>
    </mc:AlternateContent>
    <mc:AlternateContent xmlns:mc="http://schemas.openxmlformats.org/markup-compatibility/2006">
      <mc:Choice Requires="x14">
        <oleObject progId="Equation.DSMT4" shapeId="2050" r:id="rId6">
          <objectPr defaultSize="0" autoPict="0" r:id="rId7">
            <anchor moveWithCells="1">
              <from>
                <xdr:col>0</xdr:col>
                <xdr:colOff>628650</xdr:colOff>
                <xdr:row>3</xdr:row>
                <xdr:rowOff>209550</xdr:rowOff>
              </from>
              <to>
                <xdr:col>3</xdr:col>
                <xdr:colOff>590550</xdr:colOff>
                <xdr:row>5</xdr:row>
                <xdr:rowOff>171450</xdr:rowOff>
              </to>
            </anchor>
          </objectPr>
        </oleObject>
      </mc:Choice>
      <mc:Fallback>
        <oleObject progId="Equation.DSMT4" shapeId="2050" r:id="rId6"/>
      </mc:Fallback>
    </mc:AlternateContent>
    <mc:AlternateContent xmlns:mc="http://schemas.openxmlformats.org/markup-compatibility/2006">
      <mc:Choice Requires="x14">
        <oleObject progId="Equation.DSMT4" shapeId="2051" r:id="rId8">
          <objectPr defaultSize="0" autoPict="0" r:id="rId9">
            <anchor moveWithCells="1">
              <from>
                <xdr:col>0</xdr:col>
                <xdr:colOff>466725</xdr:colOff>
                <xdr:row>8</xdr:row>
                <xdr:rowOff>95250</xdr:rowOff>
              </from>
              <to>
                <xdr:col>4</xdr:col>
                <xdr:colOff>609600</xdr:colOff>
                <xdr:row>12</xdr:row>
                <xdr:rowOff>66675</xdr:rowOff>
              </to>
            </anchor>
          </objectPr>
        </oleObject>
      </mc:Choice>
      <mc:Fallback>
        <oleObject progId="Equation.DSMT4" shapeId="2051" r:id="rId8"/>
      </mc:Fallback>
    </mc:AlternateContent>
    <mc:AlternateContent xmlns:mc="http://schemas.openxmlformats.org/markup-compatibility/2006">
      <mc:Choice Requires="x14">
        <oleObject progId="Equation.DSMT4" shapeId="2052" r:id="rId10">
          <objectPr defaultSize="0" autoPict="0" r:id="rId11">
            <anchor moveWithCells="1">
              <from>
                <xdr:col>5</xdr:col>
                <xdr:colOff>0</xdr:colOff>
                <xdr:row>21</xdr:row>
                <xdr:rowOff>95250</xdr:rowOff>
              </from>
              <to>
                <xdr:col>6</xdr:col>
                <xdr:colOff>219075</xdr:colOff>
                <xdr:row>22</xdr:row>
                <xdr:rowOff>171450</xdr:rowOff>
              </to>
            </anchor>
          </objectPr>
        </oleObject>
      </mc:Choice>
      <mc:Fallback>
        <oleObject progId="Equation.DSMT4" shapeId="2052" r:id="rId10"/>
      </mc:Fallback>
    </mc:AlternateContent>
    <mc:AlternateContent xmlns:mc="http://schemas.openxmlformats.org/markup-compatibility/2006">
      <mc:Choice Requires="x14">
        <oleObject progId="Equation.DSMT4" shapeId="2053" r:id="rId12">
          <objectPr defaultSize="0" autoPict="0" r:id="rId13">
            <anchor moveWithCells="1">
              <from>
                <xdr:col>4</xdr:col>
                <xdr:colOff>695325</xdr:colOff>
                <xdr:row>19</xdr:row>
                <xdr:rowOff>180975</xdr:rowOff>
              </from>
              <to>
                <xdr:col>6</xdr:col>
                <xdr:colOff>228600</xdr:colOff>
                <xdr:row>21</xdr:row>
                <xdr:rowOff>9525</xdr:rowOff>
              </to>
            </anchor>
          </objectPr>
        </oleObject>
      </mc:Choice>
      <mc:Fallback>
        <oleObject progId="Equation.DSMT4" shapeId="2053" r:id="rId12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7:I27"/>
  <sheetViews>
    <sheetView workbookViewId="0">
      <selection activeCell="C3" sqref="C3"/>
    </sheetView>
  </sheetViews>
  <sheetFormatPr defaultColWidth="10.7109375" defaultRowHeight="15.75" x14ac:dyDescent="0.25"/>
  <cols>
    <col min="1" max="16384" width="10.7109375" style="1"/>
  </cols>
  <sheetData>
    <row r="27" spans="2:9" ht="18.75" x14ac:dyDescent="0.35">
      <c r="B27" s="3" t="s">
        <v>6</v>
      </c>
      <c r="C27" s="9">
        <f>'n varies'!$B$19</f>
        <v>0.05</v>
      </c>
      <c r="E27" s="4" t="s">
        <v>7</v>
      </c>
      <c r="F27" s="5">
        <f>'n varies'!$E$19</f>
        <v>0.5</v>
      </c>
      <c r="H27" s="4" t="s">
        <v>21</v>
      </c>
      <c r="I27" s="5">
        <f>'n varies'!$H$19</f>
        <v>0.55000000000000004</v>
      </c>
    </row>
  </sheetData>
  <sheetProtection sheet="1" objects="1" scenarios="1"/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orientation="landscape" horizontalDpi="4294967294" verticalDpi="300" r:id="rId1"/>
  <headerFooter alignWithMargins="0">
    <oddHeader>&amp;L&amp;"Times New Roman,Bold"&amp;12ENGI 4421&amp;C&amp;"Times New Roman,Bold"&amp;12Sample Proportions&amp;R&amp;"Lincoln,Regular"&amp;16Dr. G.H. George</oddHeader>
    <oddFooter>&amp;L&amp;"Times New Roman,Regular"&amp;12&amp;F - &amp;A&amp;C&amp;"Times New Roman,Regular"&amp;12 &amp;R&amp;"Times New Roman,Regular"&amp;12&amp;D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 varies</vt:lpstr>
      <vt:lpstr>Graph with p1</vt:lpstr>
      <vt:lpstr>n varies</vt:lpstr>
      <vt:lpstr>Graph with n</vt:lpstr>
    </vt:vector>
  </TitlesOfParts>
  <Company>MUN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Power of a test on proportion p</dc:title>
  <dc:subject>ENGI 4421 Probability and Statistics</dc:subject>
  <dc:creator>Glyn George</dc:creator>
  <cp:lastModifiedBy>Glyn George</cp:lastModifiedBy>
  <cp:lastPrinted>2015-02-20T18:51:55Z</cp:lastPrinted>
  <dcterms:created xsi:type="dcterms:W3CDTF">2002-08-20T18:53:40Z</dcterms:created>
  <dcterms:modified xsi:type="dcterms:W3CDTF">2015-02-20T18:53:28Z</dcterms:modified>
</cp:coreProperties>
</file>